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shires\Desktop\Commodity\SCMP 7.4 Annual Review\Docs For Ballot\2022 Final Docs for Ballot\"/>
    </mc:Choice>
  </mc:AlternateContent>
  <xr:revisionPtr revIDLastSave="0" documentId="13_ncr:1_{E407C659-F3AD-48C0-A613-E56B345ED6AC}" xr6:coauthVersionLast="47" xr6:coauthVersionMax="47" xr10:uidLastSave="{00000000-0000-0000-0000-000000000000}"/>
  <bookViews>
    <workbookView xWindow="-120" yWindow="-120" windowWidth="29040" windowHeight="15840" xr2:uid="{06A4F1AD-0DB5-4189-B9BA-53C58FEAD982}"/>
  </bookViews>
  <sheets>
    <sheet name="Summary" sheetId="4" r:id="rId1"/>
    <sheet name="Negotiation Plan " sheetId="3" r:id="rId2"/>
    <sheet name="Scorecard" sheetId="2" r:id="rId3"/>
    <sheet name="Scoring Input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2" l="1"/>
  <c r="I32" i="2" s="1"/>
  <c r="E31" i="2"/>
  <c r="I31" i="2" s="1"/>
  <c r="E30" i="2"/>
  <c r="I30" i="2" s="1"/>
  <c r="E29" i="2"/>
  <c r="H29" i="2" s="1"/>
  <c r="E28" i="2"/>
  <c r="I28" i="2" s="1"/>
  <c r="E27" i="2"/>
  <c r="I27" i="2" s="1"/>
  <c r="E26" i="2"/>
  <c r="H26" i="2" s="1"/>
  <c r="E25" i="2"/>
  <c r="I25" i="2" s="1"/>
  <c r="E24" i="2"/>
  <c r="I24" i="2" s="1"/>
  <c r="E23" i="2"/>
  <c r="I23" i="2" s="1"/>
  <c r="E22" i="2"/>
  <c r="H22" i="2" s="1"/>
  <c r="E21" i="2"/>
  <c r="I21" i="2" s="1"/>
  <c r="E20" i="2"/>
  <c r="H20" i="2" s="1"/>
  <c r="E19" i="2"/>
  <c r="H19" i="2" s="1"/>
  <c r="E18" i="2"/>
  <c r="H18" i="2" s="1"/>
  <c r="E17" i="2"/>
  <c r="H17" i="2" s="1"/>
  <c r="E16" i="2"/>
  <c r="I16" i="2" s="1"/>
  <c r="E15" i="2"/>
  <c r="E14" i="2"/>
  <c r="H14" i="2" s="1"/>
  <c r="E13" i="2"/>
  <c r="H13" i="2" s="1"/>
  <c r="E12" i="2"/>
  <c r="I12" i="2" s="1"/>
  <c r="E11" i="2"/>
  <c r="H11" i="2" s="1"/>
  <c r="E10" i="2"/>
  <c r="H10" i="2" s="1"/>
  <c r="E9" i="2"/>
  <c r="E8" i="2"/>
  <c r="H8" i="2" s="1"/>
  <c r="E7" i="2"/>
  <c r="E6" i="2"/>
  <c r="H6" i="2" s="1"/>
  <c r="E5" i="2"/>
  <c r="H5" i="2" s="1"/>
  <c r="E4" i="2"/>
  <c r="I15" i="2"/>
  <c r="H9" i="2"/>
  <c r="H32" i="2" l="1"/>
  <c r="I7" i="2"/>
  <c r="H7" i="2"/>
  <c r="I17" i="2"/>
  <c r="I26" i="2"/>
  <c r="H28" i="2"/>
  <c r="I4" i="2"/>
  <c r="H16" i="2"/>
  <c r="I22" i="2"/>
  <c r="H25" i="2"/>
  <c r="H21" i="2"/>
  <c r="I10" i="2"/>
  <c r="I11" i="2"/>
  <c r="I29" i="2"/>
  <c r="H4" i="2"/>
  <c r="H15" i="2"/>
  <c r="H24" i="2"/>
  <c r="H31" i="2"/>
  <c r="H12" i="2"/>
  <c r="H23" i="2"/>
  <c r="H27" i="2"/>
  <c r="H30" i="2"/>
  <c r="I35" i="2" l="1"/>
  <c r="H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tc={BF05F97E-E4D6-4E10-A17F-7754443F7553}</author>
  </authors>
  <commentList>
    <comment ref="A31" authorId="0" shapeId="0" xr:uid="{BF05F97E-E4D6-4E10-A17F-7754443F7553}">
      <text>
        <t>[Threaded comment]
Your version of Excel allows you to read this threaded comment; however, any edits to it will get removed if the file is opened in a newer version of Excel. Learn more: https://go.microsoft.com/fwlink/?linkid=870924
Comment:
    Standard is: US Domestic = FCA  International - DAP</t>
      </text>
    </comment>
  </commentList>
</comments>
</file>

<file path=xl/sharedStrings.xml><?xml version="1.0" encoding="utf-8"?>
<sst xmlns="http://schemas.openxmlformats.org/spreadsheetml/2006/main" count="415" uniqueCount="252">
  <si>
    <t>None</t>
  </si>
  <si>
    <t>Material Escalation</t>
  </si>
  <si>
    <t>Current Year Headwind Elimination</t>
  </si>
  <si>
    <t>Supplier funding of Capex and NRE</t>
  </si>
  <si>
    <t>&gt;= 75%</t>
  </si>
  <si>
    <t>&gt;= 65%</t>
  </si>
  <si>
    <t>&gt;= 50%</t>
  </si>
  <si>
    <t>&gt;= 35%</t>
  </si>
  <si>
    <t>&gt;= 25%</t>
  </si>
  <si>
    <t>&lt;25%</t>
  </si>
  <si>
    <t>Volume Rebate Structure / regressive pricing</t>
  </si>
  <si>
    <t xml:space="preserve">Volume rebates and regressive pricing </t>
  </si>
  <si>
    <t>Regressive pricing and no volume rebates</t>
  </si>
  <si>
    <t>Volume rebates and FFP (no regressive pricing)</t>
  </si>
  <si>
    <t>Regressive Pricing only              OR                                    Volume rebate only</t>
  </si>
  <si>
    <t>Volume rebate and price adjustment</t>
  </si>
  <si>
    <t>No volume rebate and no regressive pricing</t>
  </si>
  <si>
    <t>Minimum Order Quantities</t>
  </si>
  <si>
    <t>&lt;=6 months worth of forecasted usage</t>
  </si>
  <si>
    <t>&lt;=12 months worth of forecasted usage</t>
  </si>
  <si>
    <t>&gt;12 months worth of forecasted usage</t>
  </si>
  <si>
    <t>N/A</t>
  </si>
  <si>
    <t>Payment Terms</t>
  </si>
  <si>
    <t>Equal to or greater than N90</t>
  </si>
  <si>
    <t>N76-89</t>
  </si>
  <si>
    <t>N75</t>
  </si>
  <si>
    <t>N60-N74</t>
  </si>
  <si>
    <t>N59 - N45</t>
  </si>
  <si>
    <t>less than N45</t>
  </si>
  <si>
    <t>Buffer Stock</t>
  </si>
  <si>
    <t>4 weeks or more</t>
  </si>
  <si>
    <t xml:space="preserve">&lt; 4 weeks - &gt;= 2 weeks </t>
  </si>
  <si>
    <t>&lt;2 weeks</t>
  </si>
  <si>
    <t>N/A - Buffer Stock Not Required</t>
  </si>
  <si>
    <t>Raw material buffer (weeks)</t>
  </si>
  <si>
    <t>Inventory buffer for Transition</t>
  </si>
  <si>
    <t>Yes</t>
  </si>
  <si>
    <t>Base Quality Charge</t>
  </si>
  <si>
    <t xml:space="preserve">$299 - $250 </t>
  </si>
  <si>
    <t xml:space="preserve">$249 - $100 </t>
  </si>
  <si>
    <t xml:space="preserve">$99 or less </t>
  </si>
  <si>
    <t>On Time Delivery (OTD) Performance Guarantees</t>
  </si>
  <si>
    <t>TGI Standard or Not Required</t>
  </si>
  <si>
    <t>Modified "Performance Fee" &lt;5% and all other sections Standard</t>
  </si>
  <si>
    <t>Modified for No "Performance Fee" but T for D and all other sections standard</t>
  </si>
  <si>
    <t>Modified Language All Sections</t>
  </si>
  <si>
    <t>No OTD Performance Guarantees</t>
  </si>
  <si>
    <t>Standard Terms</t>
  </si>
  <si>
    <t>Standard on cost pass through but modified for acceptance of sources</t>
  </si>
  <si>
    <t xml:space="preserve">Modified with additional cost considerations not in template </t>
  </si>
  <si>
    <t>Requirements</t>
  </si>
  <si>
    <t>No requirements</t>
  </si>
  <si>
    <t>50% or less than all Requirements with all standard exclusions including compliance with all obligations under agreement, competition clause (price competitiveness) and technology breakthrough) and other standard exclusions</t>
  </si>
  <si>
    <t xml:space="preserve"> More than 50% Requirements with all standard exclusions including compliance with all obligations under agreement, competition clause (price competitiveness) and technology breakthrough) and other standard exclusions</t>
  </si>
  <si>
    <t>50% or less than all Requirements with adequate exceptions (including, at a min. Buyer's compliance with performance, quality and delivery requirements) but no competitive prices and/or technology breakthrough</t>
  </si>
  <si>
    <t>More than 50% Requirements with adequate exceptions (including, at a min. Buyer's compliance with performance, quality and delivery requirements) but no competitive prices and/or technology breakthrough</t>
  </si>
  <si>
    <t>Exclusivity/Buyer requirements without adequate exceptions but Buyer liability for breach is limited to pricing/repricing</t>
  </si>
  <si>
    <t>Exclusivity/Buyer requirements without adequate exceptions and no limitation on Buyer liability</t>
  </si>
  <si>
    <t>Frozen Window</t>
  </si>
  <si>
    <t>No Frozen window</t>
  </si>
  <si>
    <t>3-6 month frozen window</t>
  </si>
  <si>
    <t>6-12 month frozen window</t>
  </si>
  <si>
    <t>&gt;12 month frozen window</t>
  </si>
  <si>
    <t>Obsolesence Management</t>
  </si>
  <si>
    <t>TGI Standard: full obsolescence management</t>
  </si>
  <si>
    <t>Supplier will continue manufacture for short term / provide IP for free</t>
  </si>
  <si>
    <t>Supplier will sell IP</t>
  </si>
  <si>
    <t>Last time buy and price adjustment</t>
  </si>
  <si>
    <t>No obsolescence management</t>
  </si>
  <si>
    <t>N/A - Obsolesence Management Not Required</t>
  </si>
  <si>
    <t>VMI</t>
  </si>
  <si>
    <t xml:space="preserve">VMI and/or Vending  with Consingment </t>
  </si>
  <si>
    <t>VMI and/or Vending without Consignment</t>
  </si>
  <si>
    <t>N/A - VMI Not Required</t>
  </si>
  <si>
    <t>Warranty (remedy)</t>
  </si>
  <si>
    <t xml:space="preserve">TGI Standard </t>
  </si>
  <si>
    <t xml:space="preserve">Cap on one or more additional warranty remedies with standard exceptions (repair and replace, negligence, retrofit, violation of law) or adequate exceptions (example: no retrofit)  with no overall LOL            OR                              Additional warranty remedies (ie those beyond repair or replace) included, but modified or silent with no overall LOL                  </t>
  </si>
  <si>
    <t xml:space="preserve">Position 1 of TGI Warranty Alternatives (Cap on one or more additional warranty remedies with no overall LOL)                        </t>
  </si>
  <si>
    <t xml:space="preserve">Position 2 of TGI Warranty Alternatives (Cap on one or more additional warranty remedies with no overall LOL and exclusive warranty language)                            </t>
  </si>
  <si>
    <t xml:space="preserve">                                      Additional warranty remedies subject to overall LOL</t>
  </si>
  <si>
    <t>Warranty remedies capped at repair and replace only                     OR                                  Repair and replace is capped                                   OR                                       Exclusive remedy language is included</t>
  </si>
  <si>
    <t>Warranty (duration)</t>
  </si>
  <si>
    <t>Adjusted warranty duration consistent with industry standard (Not less than 36 months)</t>
  </si>
  <si>
    <t>Adjusted warranty duration consistent with industry standard (Not less than 24 months)</t>
  </si>
  <si>
    <t>Adjusted warranty duration consistent with industry standard (12 months or less)</t>
  </si>
  <si>
    <t>Indemnification (General)</t>
  </si>
  <si>
    <t>TGI Standard</t>
  </si>
  <si>
    <t>Position 1 of TGI Indemnity Alternatives (TGI Standard with addition of "to the extent" relating to claims)                           OR                                Position 2 (Indemnification for all claims as a result of Supplier's breach of contract/warranty, fraud, negligence or willful misconduct)</t>
  </si>
  <si>
    <t xml:space="preserve">Position 3  (Indemnification for third party claims as a result of Supplier's breach of contract/warranty, negligence or willful misconduct or further limited to personal injury, property damage or economic loss)                     </t>
  </si>
  <si>
    <t>Position 4 (Indemnification for third party claims for personal Injury, property damage or economic loss from Supplier's fraud, negligence, willful misconduct; with or without claims for aviation accident/liability and/or product liability)</t>
  </si>
  <si>
    <t>Mutual Indemnification (negligence only)</t>
  </si>
  <si>
    <t>Mutual Indemnification (standard language)</t>
  </si>
  <si>
    <t xml:space="preserve">Indemnification for personal injury, property damage or death only </t>
  </si>
  <si>
    <t>IP Ownership</t>
  </si>
  <si>
    <t>Buyer Owns Foreground IP Supplier creates that is funded by Buyer and Buyer gets a license to Supplier's Background IP to use for any purpose.</t>
  </si>
  <si>
    <t xml:space="preserve">Supplier owns Foreground IP it solely creates, conceives or funds.  Buyer owns all other Foreground IP including interface.  Supplier grants Buyer a license to use Supplier owned Foreground IP for any purpose.  </t>
  </si>
  <si>
    <t xml:space="preserve">Supplier owns Foreground IP it solely creates, conceives or funds.  Buyer owns all other Foreground IP including interface.  Supplier grants Buyer a license to use Supplier owned Foreground IP and Background IP for the performance of the underlying agreement.  </t>
  </si>
  <si>
    <t xml:space="preserve">Supplier owns Foreground IP it solely creates. Jointly created IP is jointly owned.  Limited licenses to use Supplier IP only in connection with the underlying agreement. </t>
  </si>
  <si>
    <t>Joint ownership of all Foreground IP</t>
  </si>
  <si>
    <t>Supplier owns Foreground IP and no license granted to Buyer</t>
  </si>
  <si>
    <t>IP Indemnification</t>
  </si>
  <si>
    <t>TGI Standard, except one or more of 19.2(i), (ii), or (iii) carveouts have been struck</t>
  </si>
  <si>
    <t>Buyer IP indemnity limited to only court awarded damages.  Supplier does not receive reciprocal indemnity</t>
  </si>
  <si>
    <t>Buyer IP indemnity limited to only court awarded damages.  Supplier receives recirprocal indemnity</t>
  </si>
  <si>
    <t>Buyer IP indemnity limited to only court awarded damages for infringement of US Patents and/or only for certain tech/process (i.e. manufacturing processes only)</t>
  </si>
  <si>
    <t>No IP indemnity to either Buyer/Supplier provided.</t>
  </si>
  <si>
    <t>No IP Indemnity to Buyer provided but Buyer required to indemnify Supplier</t>
  </si>
  <si>
    <t>Buyer's liability extends beyond finished Goods, WIP, unique purchased material and stocking (examples: including right to reprice remaining parts, reimbursement of NRE, termination fees/"penalties", etc.)</t>
  </si>
  <si>
    <t>A greater than 1 year notice period by Buyer on T for C (in whole or substantial part) (ie: Buyer right to push out delivery dates without triggering a T for C preserved) regardless of scope of Buyer's liability</t>
  </si>
  <si>
    <t>No Buyer T for C right; OR any notice period by Buyer on T for C which does not preserve Buyer's right to push out delivery dates without triggering a T for C)                    OR                            Mutual T for C rights OR                            Buyer limited T for C right (examples:  no T for C right for first x years, only upon a customer termination, etc.)</t>
  </si>
  <si>
    <t>Termination for Default</t>
  </si>
  <si>
    <t>Changes</t>
  </si>
  <si>
    <t>Supplier not obligated to implement change only if Supplier is incapable of doing so for non-financial related reasons (example: technologically incapable)</t>
  </si>
  <si>
    <t>Supplier not obligated to implement change only if Supplier is incapable of doing so for insufficient capacity</t>
  </si>
  <si>
    <t>Supplier not obligated to implement change if capable of doing so OR Supplier not obligated to implement the change until equitable adjustment is resolved</t>
  </si>
  <si>
    <t>Insurance</t>
  </si>
  <si>
    <t>TGI Standard including Aviation Products Liability (APL) insurance</t>
  </si>
  <si>
    <t xml:space="preserve">TGI Standard but reduced coverage amounts for non-APL insurance, supported by scope of work covered (with or without additional insured/subrogation of insurance for non-APL insurance) </t>
  </si>
  <si>
    <t>$5M APL for Flight Safety Parts or Parts with Critical Characteristics (to provide for the defense or settlement of a claim); in coordination with Risk Management review</t>
  </si>
  <si>
    <t>No APL coverage and parts/service are Flight Safety Parts/ or Parts with Critical Characteristics part/service; in coordination with Risk Management review</t>
  </si>
  <si>
    <t>Limitation of Liability</t>
  </si>
  <si>
    <t>TGI Standard: Position 1 of TGI LOL Alternatives (No LOL -meaning no cap on direct and/or indirect damages and no waiver of consequential damages) AND No additional warranty cap</t>
  </si>
  <si>
    <t xml:space="preserve">Position 2 (Cap for breach of warranty remedies only with exceptions including repair/replace, retrofit, fraud, negligence, willful misconduct, intentional breach of contract, violations of law)                         </t>
  </si>
  <si>
    <t xml:space="preserve">Cap on direct and indirect damages with limited standard exceptions and/or a cap that aligns favorably with spend/potential growth  (but exceptions include only 3rd party claims for personal injury/property damage and limited or separately capped economic loss proportional to risk; IP exclusion included) </t>
  </si>
  <si>
    <t xml:space="preserve">Cap on direct and indirect damages with limited standard exceptions and/or cap that does not align favorably with spend/potential growth  (but exceptions include only 3rd party claims for personal injury/property damage and limited or separately capped economic loss NOT proportional to risk; IP exclusion included) </t>
  </si>
  <si>
    <t>Cyber Security</t>
  </si>
  <si>
    <t>Modified Terms</t>
  </si>
  <si>
    <t>Savings/Headwind</t>
  </si>
  <si>
    <t>Savings &gt;= Most Acceptable Position</t>
  </si>
  <si>
    <t>Savings &gt;=  Least Acceptable Position</t>
  </si>
  <si>
    <t>Headwind  &lt;= Most Acceptable Position</t>
  </si>
  <si>
    <t>Headwind  &gt;= Least Acceptable Position</t>
  </si>
  <si>
    <t>Value Add and/or OSP Escalation</t>
  </si>
  <si>
    <t xml:space="preserve">Pass through or Index with no deadband </t>
  </si>
  <si>
    <t>Yes - all</t>
  </si>
  <si>
    <t>Yes - &lt;100% to &gt;50%</t>
  </si>
  <si>
    <t>Yes - &lt;50% to &gt;25%</t>
  </si>
  <si>
    <t>Yes - &lt;25%</t>
  </si>
  <si>
    <t>No</t>
  </si>
  <si>
    <t>N/A - No current year headwinds</t>
  </si>
  <si>
    <t>NA - Capex/NRE Not Required</t>
  </si>
  <si>
    <t>N/A - Not Required</t>
  </si>
  <si>
    <t>No Base Charge Amount</t>
  </si>
  <si>
    <t>Right to Buy</t>
  </si>
  <si>
    <t>T for C</t>
  </si>
  <si>
    <t>&gt;180 days-&lt;1 year notice period by Buyer on T for C (in whole or in part)(ie: Buyer right to push out delivery dates without triggering a T for C preserved) regardless of scope of Buyer's liability.</t>
  </si>
  <si>
    <t>TGI Standard:  Buyer unilateral right to T for C with 90 day notice; TGI repays finished Goods, WIP, unique purchased material and stocked Goods not to exceed open order costs</t>
  </si>
  <si>
    <t xml:space="preserve">&gt;90 days-&lt;180 days notice period by Buyer on T for C (in whole or in part)(ie: Buyer right to push out delivery dates without triggering a T for C preserved) regardless of scope of Buyer's liability. 
</t>
  </si>
  <si>
    <t xml:space="preserve"> Buyer limited T for C right (examples:  only upon a customer termination, etc.)</t>
  </si>
  <si>
    <t>TGI Standard but modified notice period (&lt;=30 days)</t>
  </si>
  <si>
    <t>TGI Standard but with modified scope which are not material AND/OR modified notice period (&gt;30 days)</t>
  </si>
  <si>
    <t>&lt;$100M - &gt;$5M APL for Flight Safety Parts or Parts with Critical Characteristics;  (with appropriate Supplier and part/service risk analysis and Supplier spend considerations) in coordination with Risk Management review</t>
  </si>
  <si>
    <t>TGI Standard reduced limits allowed but no APL or additional insured/subrogation of insurance provision on APL coverage</t>
  </si>
  <si>
    <t>Position 3 (Cap on indirect/consequential damages with standard exceptions (or modified exceptions: repair/replace, gross negligence if third party claims retained, no exceptions to standard carveouts</t>
  </si>
  <si>
    <t>Position 4 (or Position 4 exchange of 3rd party claims for negligence) (Cap on direct and indirect damages with standard exceptions (or modified exceptions: repair/replace, gross negligence if third party claims retained. Exceptions to standard carveouts</t>
  </si>
  <si>
    <t>Cap on direct and indirect damages and disclaimer of indirect damages without any or adequate exceptions  (example: exception for third party claims for personal injury/property damage only and no other)</t>
  </si>
  <si>
    <t>Escalation/De-Escalation when actual costs change by 25% or greater</t>
  </si>
  <si>
    <t>Escalation/De-Escalation Index based with a 10% deadband 
OR
Escalation/De-Escalation when actual costs change by 10% or greater</t>
  </si>
  <si>
    <t xml:space="preserve">Escalation/De-Escalation Index based with a 10% deadband </t>
  </si>
  <si>
    <t>Escalation/De-Escalation Index based with a &lt;=5% deadband
OR
Escalation only index based with a 10% deadband</t>
  </si>
  <si>
    <t xml:space="preserve">Escalation only Index based with a &lt;=5% deadband </t>
  </si>
  <si>
    <t>N/A - Value Add/OSP Escalation Not Required</t>
  </si>
  <si>
    <t>N/A - Material Escalation Not Required</t>
  </si>
  <si>
    <t xml:space="preserve">Position 1 of TGI T for D Alternatives (Add "material" obligation and/or require Buyer's "written" demand for adequate assurances </t>
  </si>
  <si>
    <t>Position 2 (Reasonable cure period for failure to perform any obligation, with or without additional cure plan, but otherwise standard including reimbursement of cover costs (reprocurement, requalification))</t>
  </si>
  <si>
    <t xml:space="preserve">Position 3 (Reasonable cure period including delivery obligation, with or without corrective action plan, but otherwise standard, reimbursement of cover costs (reprocurement, requalification))                  </t>
  </si>
  <si>
    <t xml:space="preserve"> No reimbursement of cover costs (reprocurement, requalification);
Buyer owned design and suppliers with similar capabilities readily exist 
OR
Supplier has right to T for D for breach of Buyer payment obligations only (with a cure period)
</t>
  </si>
  <si>
    <r>
      <rPr>
        <b/>
        <sz val="9"/>
        <color theme="1" tint="0.34998626667073579"/>
        <rFont val="Arial"/>
        <family val="2"/>
      </rPr>
      <t xml:space="preserve"> </t>
    </r>
    <r>
      <rPr>
        <sz val="9"/>
        <color rgb="FFFF0000"/>
        <rFont val="Arial"/>
        <family val="2"/>
      </rPr>
      <t xml:space="preserve">No reimbursement of cover costs (reprocurement, requalification); Supplier owned design or suppliers with similar capabilities do not readily exist 
OR 
Supplier right to T for D for breach of any Buyer obligation
</t>
    </r>
  </si>
  <si>
    <t>SUPPLIER NAME</t>
  </si>
  <si>
    <t xml:space="preserve"> </t>
  </si>
  <si>
    <t>ITEM No.</t>
  </si>
  <si>
    <t>CATEGORY</t>
  </si>
  <si>
    <t>INPUT</t>
  </si>
  <si>
    <t>SCORING RUBIC</t>
  </si>
  <si>
    <t>OpCo WEIGHT</t>
  </si>
  <si>
    <t>TGI WEIGHT</t>
  </si>
  <si>
    <t>OpCo SCORE</t>
  </si>
  <si>
    <t>TGI SCORE</t>
  </si>
  <si>
    <t>COST</t>
  </si>
  <si>
    <t>Payment Terms (days)</t>
  </si>
  <si>
    <t>LEGAL</t>
  </si>
  <si>
    <t>Buffer/Saftey Stock</t>
  </si>
  <si>
    <t>Raw material buffer/saftey stock</t>
  </si>
  <si>
    <t>Buyer:</t>
  </si>
  <si>
    <t>Manager:</t>
  </si>
  <si>
    <t>Director:</t>
  </si>
  <si>
    <t>Type of Agreement Submitted for Approval:</t>
  </si>
  <si>
    <t>Agreement Number:</t>
  </si>
  <si>
    <t>SUPPLIER LEGAL NAME / VENDOR CODE</t>
  </si>
  <si>
    <t>SUPPLIER ADDRESS / COUNTRY</t>
  </si>
  <si>
    <t>Contract Provisions</t>
  </si>
  <si>
    <t>Least Acceptable</t>
  </si>
  <si>
    <t>Most Acceptable</t>
  </si>
  <si>
    <t>Comments</t>
  </si>
  <si>
    <t>Revised
Position</t>
  </si>
  <si>
    <t>Product Type / Commodity</t>
  </si>
  <si>
    <t>Part Number Count</t>
  </si>
  <si>
    <t>Duration of Contract (in years)</t>
  </si>
  <si>
    <t>Optional Years to Extend</t>
  </si>
  <si>
    <t>Current Annual Value</t>
  </si>
  <si>
    <t>Annual Value Increase / Year</t>
  </si>
  <si>
    <t>Aftermarket Value - Total</t>
  </si>
  <si>
    <t>Total Contract Value (without NRE)</t>
  </si>
  <si>
    <t>Tooling / NRE Cost</t>
  </si>
  <si>
    <t>Total Contract Value (including NRE)</t>
  </si>
  <si>
    <t>Net Savings / (Loss) Value</t>
  </si>
  <si>
    <t>Ext Net % Savings / (-)Loss</t>
  </si>
  <si>
    <t>Terms</t>
  </si>
  <si>
    <t>Customers / Programs Covered under this Agreement</t>
  </si>
  <si>
    <t xml:space="preserve">Customer or Program Addendum </t>
  </si>
  <si>
    <t>Government and / or Military Parts?</t>
  </si>
  <si>
    <t>Projected Effective Date of Contract</t>
  </si>
  <si>
    <t>Rollback / Retroactive Pricing</t>
  </si>
  <si>
    <t>Cost Reduction Initiatives</t>
  </si>
  <si>
    <t>*Exclusive / Requirements Contract (Not typical and should be strongly negotiated against)</t>
  </si>
  <si>
    <r>
      <t xml:space="preserve">*Minimum Order Value </t>
    </r>
    <r>
      <rPr>
        <b/>
        <sz val="8.5"/>
        <color rgb="FFFF0000"/>
        <rFont val="Arial"/>
        <family val="2"/>
      </rPr>
      <t>(Not typical and should be negotiated)</t>
    </r>
  </si>
  <si>
    <t>*Raw Material Escalation Clause (Not typical and should be negotiated and reviewed based on commodity, i.e. castings, forgings and other raw material stock)</t>
  </si>
  <si>
    <t>*MRP Clause - There should be no Buyer' liability for changes in demand schedule (Be aware of supplier's suggested changes on this)</t>
  </si>
  <si>
    <r>
      <t>Delivery Terms (INCOTERMS</t>
    </r>
    <r>
      <rPr>
        <b/>
        <sz val="8.5"/>
        <color indexed="8"/>
        <rFont val="Calibri"/>
        <family val="2"/>
      </rPr>
      <t>®</t>
    </r>
    <r>
      <rPr>
        <b/>
        <sz val="8.5"/>
        <color rgb="FF000000"/>
        <rFont val="Arial"/>
        <family val="2"/>
      </rPr>
      <t>)</t>
    </r>
  </si>
  <si>
    <r>
      <t xml:space="preserve">*Frozen Window </t>
    </r>
    <r>
      <rPr>
        <b/>
        <sz val="8.5"/>
        <color rgb="FFFF0000"/>
        <rFont val="Arial"/>
        <family val="2"/>
      </rPr>
      <t>(Not typical and should be negotiated)</t>
    </r>
  </si>
  <si>
    <t>Business Volume Discounts (Rebate)</t>
  </si>
  <si>
    <r>
      <t xml:space="preserve">*Stocking Agreement </t>
    </r>
    <r>
      <rPr>
        <b/>
        <sz val="8.5"/>
        <color rgb="FFFF0000"/>
        <rFont val="Arial"/>
        <family val="2"/>
      </rPr>
      <t>(Not typical and should be negotiated)</t>
    </r>
  </si>
  <si>
    <r>
      <t xml:space="preserve">*FX Adjustment </t>
    </r>
    <r>
      <rPr>
        <b/>
        <sz val="8.5"/>
        <color rgb="FFFF0000"/>
        <rFont val="Arial"/>
        <family val="2"/>
      </rPr>
      <t>(IF APPLICABLE for currency other than US Dollars)</t>
    </r>
  </si>
  <si>
    <t>Are the Parts under this Agreement EAR or ITAR Parts?</t>
  </si>
  <si>
    <t>Warranty Period (What is Customer Warranty requirement for these Parts?)</t>
  </si>
  <si>
    <t xml:space="preserve">Terminations and Work Transfer Costs (If supplier fails and work must be transferred then supplier is responsible for transfer costs - standard in OpCo template) </t>
  </si>
  <si>
    <t>Is there a current Long Term Agreement with this Supplier and are there clauses in that agreement that you would like to see carried over? If so, please provide a copy of that Agreement when submitting this Negotiation Plan</t>
  </si>
  <si>
    <r>
      <t>Aftermarket Product Support (</t>
    </r>
    <r>
      <rPr>
        <b/>
        <sz val="8.5"/>
        <color rgb="FFFF0000"/>
        <rFont val="Arial"/>
        <family val="2"/>
      </rPr>
      <t>Is there an Aftermarket requirement from Customer?</t>
    </r>
    <r>
      <rPr>
        <b/>
        <sz val="8.5"/>
        <color indexed="8"/>
        <rFont val="Arial"/>
        <family val="2"/>
      </rPr>
      <t xml:space="preserve">) </t>
    </r>
  </si>
  <si>
    <t>*These items are not in the ESA or OpCo Agreements templates.  If your supplier requests they be inserted, or the supplier changes the standard language in the ESA that modifies the intent in the ESA or OpCo Agreement to include them, then additonal discussions and approvals may be required.  Please send the requested change(s) to the ESA or OpCo Agreements to the Contracts Director for review.</t>
  </si>
  <si>
    <t>Agreement Summary</t>
  </si>
  <si>
    <t>Drop Down</t>
  </si>
  <si>
    <t>Type of Agreement</t>
  </si>
  <si>
    <t>Supplier</t>
  </si>
  <si>
    <t>TGI / OpCo / Site</t>
  </si>
  <si>
    <t>Agreement Term</t>
  </si>
  <si>
    <t>Commodity</t>
  </si>
  <si>
    <t>Program(s)</t>
  </si>
  <si>
    <t>Overall Score</t>
  </si>
  <si>
    <t>Cost Score</t>
  </si>
  <si>
    <t>Commercial Score</t>
  </si>
  <si>
    <t>Legal Score</t>
  </si>
  <si>
    <t>Critical Sub Groups</t>
  </si>
  <si>
    <t>Warranty</t>
  </si>
  <si>
    <t>T for D</t>
  </si>
  <si>
    <t>Red</t>
  </si>
  <si>
    <t>Amber</t>
  </si>
  <si>
    <t>Green</t>
  </si>
  <si>
    <t>Triumph Company:</t>
  </si>
  <si>
    <t>Contracts Support:</t>
  </si>
  <si>
    <t>TRIUMPH STRATEGIC SOURCING LEAD</t>
  </si>
  <si>
    <t>COMMERCIAL</t>
  </si>
  <si>
    <t>Agreeement Savings / Headwinds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</si>
</sst>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0.0"/>
  </numFmts>
  <fonts count="36" x14ac:knownFonts="1">
    <font>
      <sz val="11"/>
      <color theme="1"/>
      <name val="Calibri"/>
      <family val="2"/>
      <scheme val="minor"/>
    </font>
    <font>
      <sz val="11"/>
      <color theme="1"/>
      <name val="Calibri"/>
      <family val="2"/>
      <scheme val="minor"/>
    </font>
    <font>
      <sz val="9"/>
      <name val="Arial"/>
      <family val="2"/>
    </font>
    <font>
      <sz val="9"/>
      <color rgb="FFFF0000"/>
      <name val="Arial"/>
      <family val="2"/>
    </font>
    <font>
      <sz val="9"/>
      <color theme="3"/>
      <name val="Arial"/>
      <family val="2"/>
    </font>
    <font>
      <sz val="10"/>
      <name val="Arial"/>
      <family val="2"/>
    </font>
    <font>
      <b/>
      <sz val="9"/>
      <color theme="1" tint="0.34998626667073579"/>
      <name val="Arial"/>
      <family val="2"/>
    </font>
    <font>
      <b/>
      <sz val="14"/>
      <name val="Arial"/>
      <family val="2"/>
    </font>
    <font>
      <b/>
      <sz val="13"/>
      <color rgb="FFFF0000"/>
      <name val="Arial"/>
      <family val="2"/>
    </font>
    <font>
      <b/>
      <sz val="9"/>
      <color theme="1"/>
      <name val="Arial"/>
      <family val="2"/>
    </font>
    <font>
      <b/>
      <sz val="9"/>
      <color rgb="FF0000FF"/>
      <name val="Arial"/>
      <family val="2"/>
    </font>
    <font>
      <sz val="12"/>
      <color theme="1"/>
      <name val="Arial"/>
      <family val="2"/>
    </font>
    <font>
      <b/>
      <u/>
      <sz val="12"/>
      <color theme="0"/>
      <name val="Arial"/>
      <family val="2"/>
    </font>
    <font>
      <b/>
      <sz val="12"/>
      <color theme="1"/>
      <name val="Arial"/>
      <family val="2"/>
    </font>
    <font>
      <b/>
      <sz val="11"/>
      <color theme="1"/>
      <name val="Arial"/>
      <family val="2"/>
    </font>
    <font>
      <sz val="9"/>
      <color theme="1"/>
      <name val="Arial"/>
      <family val="2"/>
    </font>
    <font>
      <sz val="11"/>
      <color theme="1"/>
      <name val="Arial"/>
      <family val="2"/>
    </font>
    <font>
      <b/>
      <sz val="14"/>
      <color theme="0"/>
      <name val="Arial"/>
      <family val="2"/>
    </font>
    <font>
      <b/>
      <sz val="14"/>
      <color theme="1"/>
      <name val="Arial"/>
      <family val="2"/>
    </font>
    <font>
      <b/>
      <sz val="9"/>
      <name val="Arial"/>
      <family val="2"/>
    </font>
    <font>
      <sz val="10"/>
      <color indexed="8"/>
      <name val="MS Sans Serif"/>
      <family val="2"/>
    </font>
    <font>
      <b/>
      <sz val="11"/>
      <color indexed="8"/>
      <name val="Arial"/>
      <family val="2"/>
    </font>
    <font>
      <b/>
      <sz val="8.5"/>
      <color indexed="8"/>
      <name val="Arial"/>
      <family val="2"/>
    </font>
    <font>
      <b/>
      <sz val="8.5"/>
      <name val="Arial"/>
      <family val="2"/>
    </font>
    <font>
      <sz val="11"/>
      <name val="Calibri"/>
      <family val="2"/>
      <scheme val="minor"/>
    </font>
    <font>
      <sz val="8.5"/>
      <color indexed="8"/>
      <name val="Arial"/>
      <family val="2"/>
    </font>
    <font>
      <b/>
      <sz val="8"/>
      <color indexed="8"/>
      <name val="Arial"/>
      <family val="2"/>
    </font>
    <font>
      <b/>
      <sz val="8.5"/>
      <color theme="9" tint="-0.249977111117893"/>
      <name val="Arial"/>
      <family val="2"/>
    </font>
    <font>
      <b/>
      <sz val="8.5"/>
      <color rgb="FFFF0000"/>
      <name val="Arial"/>
      <family val="2"/>
    </font>
    <font>
      <b/>
      <sz val="8.5"/>
      <color indexed="8"/>
      <name val="Calibri"/>
      <family val="2"/>
    </font>
    <font>
      <b/>
      <sz val="8.5"/>
      <color rgb="FF000000"/>
      <name val="Arial"/>
      <family val="2"/>
    </font>
    <font>
      <b/>
      <i/>
      <sz val="8.5"/>
      <name val="Arial"/>
      <family val="2"/>
    </font>
    <font>
      <i/>
      <sz val="11"/>
      <color theme="1"/>
      <name val="Calibri"/>
      <family val="2"/>
      <scheme val="minor"/>
    </font>
    <font>
      <b/>
      <u/>
      <sz val="14"/>
      <color theme="1"/>
      <name val="Arial"/>
      <family val="2"/>
    </font>
    <font>
      <b/>
      <u/>
      <sz val="11"/>
      <color theme="1"/>
      <name val="Arial"/>
      <family val="2"/>
    </font>
    <font>
      <b/>
      <sz val="11"/>
      <color theme="0"/>
      <name val="Arial"/>
      <family val="2"/>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FFFF"/>
        <bgColor indexed="64"/>
      </patternFill>
    </fill>
    <fill>
      <patternFill patternType="solid">
        <fgColor theme="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auto="1"/>
      </left>
      <right style="medium">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5" fillId="0" borderId="0"/>
    <xf numFmtId="0" fontId="1" fillId="0" borderId="0"/>
    <xf numFmtId="0" fontId="20" fillId="0" borderId="0"/>
    <xf numFmtId="0" fontId="16" fillId="0" borderId="0"/>
  </cellStyleXfs>
  <cellXfs count="175">
    <xf numFmtId="0" fontId="0" fillId="0" borderId="0" xfId="0"/>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9" fontId="4" fillId="0" borderId="1" xfId="1" applyFont="1" applyBorder="1" applyAlignment="1">
      <alignment horizontal="center" vertical="center" wrapText="1"/>
    </xf>
    <xf numFmtId="9" fontId="3" fillId="0" borderId="1" xfId="1" applyFont="1" applyBorder="1" applyAlignment="1">
      <alignment horizontal="center" vertical="center" wrapText="1"/>
    </xf>
    <xf numFmtId="0" fontId="3" fillId="2" borderId="1" xfId="0" applyFont="1" applyFill="1" applyBorder="1" applyAlignment="1">
      <alignment horizontal="center" vertical="center" wrapText="1"/>
    </xf>
    <xf numFmtId="6" fontId="3" fillId="0" borderId="1" xfId="0" applyNumberFormat="1" applyFont="1" applyBorder="1" applyAlignment="1">
      <alignment horizontal="center" vertical="center" wrapText="1"/>
    </xf>
    <xf numFmtId="9" fontId="4" fillId="0" borderId="0"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9" fontId="4" fillId="3" borderId="1" xfId="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4" borderId="1" xfId="0" applyFill="1" applyBorder="1" applyAlignment="1">
      <alignment wrapText="1"/>
    </xf>
    <xf numFmtId="0" fontId="9" fillId="0" borderId="0" xfId="0" applyFont="1" applyAlignment="1">
      <alignment horizontal="center"/>
    </xf>
    <xf numFmtId="0" fontId="9" fillId="0" borderId="0" xfId="0" applyFont="1"/>
    <xf numFmtId="0" fontId="10" fillId="0" borderId="0" xfId="0" applyFont="1"/>
    <xf numFmtId="0" fontId="10" fillId="0" borderId="0" xfId="0" applyFont="1" applyAlignment="1">
      <alignment horizontal="center"/>
    </xf>
    <xf numFmtId="0" fontId="11" fillId="0" borderId="5" xfId="0" applyFont="1" applyBorder="1"/>
    <xf numFmtId="0" fontId="12" fillId="5" borderId="2" xfId="0" applyFont="1" applyFill="1" applyBorder="1" applyAlignment="1">
      <alignment horizontal="center" vertical="center" wrapText="1"/>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0" fontId="14" fillId="6" borderId="8" xfId="0" applyFont="1" applyFill="1" applyBorder="1" applyAlignment="1">
      <alignment horizontal="center" vertical="center"/>
    </xf>
    <xf numFmtId="0" fontId="15" fillId="6" borderId="9" xfId="0" applyFont="1" applyFill="1" applyBorder="1" applyAlignment="1">
      <alignment horizontal="left" vertical="center" wrapText="1"/>
    </xf>
    <xf numFmtId="0" fontId="15" fillId="7" borderId="9" xfId="0" applyFont="1" applyFill="1" applyBorder="1" applyAlignment="1">
      <alignment horizontal="center" vertical="center" wrapText="1"/>
    </xf>
    <xf numFmtId="0" fontId="0" fillId="6" borderId="10" xfId="0" applyFill="1" applyBorder="1" applyAlignment="1">
      <alignment horizontal="center" vertical="center"/>
    </xf>
    <xf numFmtId="164" fontId="0" fillId="6" borderId="11" xfId="0" applyNumberFormat="1" applyFill="1" applyBorder="1" applyAlignment="1">
      <alignment horizontal="center" vertical="center"/>
    </xf>
    <xf numFmtId="165" fontId="0" fillId="6" borderId="11" xfId="0" applyNumberFormat="1" applyFill="1" applyBorder="1" applyAlignment="1">
      <alignment horizontal="center" vertical="center"/>
    </xf>
    <xf numFmtId="0" fontId="14" fillId="6" borderId="15" xfId="0" applyFont="1" applyFill="1" applyBorder="1" applyAlignment="1">
      <alignment horizontal="center" vertical="center"/>
    </xf>
    <xf numFmtId="0" fontId="15" fillId="6" borderId="16" xfId="0" applyFont="1" applyFill="1" applyBorder="1" applyAlignment="1">
      <alignment horizontal="left" vertical="center" wrapText="1"/>
    </xf>
    <xf numFmtId="9" fontId="15" fillId="7" borderId="16" xfId="0" applyNumberFormat="1" applyFont="1" applyFill="1" applyBorder="1" applyAlignment="1">
      <alignment horizontal="center" vertical="center" wrapText="1"/>
    </xf>
    <xf numFmtId="164" fontId="0" fillId="6" borderId="1" xfId="0" applyNumberFormat="1" applyFill="1" applyBorder="1" applyAlignment="1">
      <alignment horizontal="center" vertical="center"/>
    </xf>
    <xf numFmtId="165" fontId="0" fillId="6" borderId="1" xfId="0" applyNumberFormat="1" applyFill="1" applyBorder="1" applyAlignment="1">
      <alignment horizontal="center" vertical="center"/>
    </xf>
    <xf numFmtId="0" fontId="15" fillId="7" borderId="16" xfId="0" applyFont="1" applyFill="1" applyBorder="1" applyAlignment="1">
      <alignment horizontal="center" vertical="center" wrapText="1"/>
    </xf>
    <xf numFmtId="164" fontId="0" fillId="8" borderId="1" xfId="1" applyNumberFormat="1" applyFont="1" applyFill="1" applyBorder="1" applyAlignment="1">
      <alignment horizontal="center" vertical="center"/>
    </xf>
    <xf numFmtId="165" fontId="0" fillId="8" borderId="18" xfId="0" applyNumberFormat="1" applyFill="1" applyBorder="1" applyAlignment="1">
      <alignment horizontal="center" vertical="center"/>
    </xf>
    <xf numFmtId="165" fontId="0" fillId="6" borderId="18" xfId="0" applyNumberFormat="1" applyFill="1" applyBorder="1" applyAlignment="1">
      <alignment horizontal="center" vertical="center"/>
    </xf>
    <xf numFmtId="0" fontId="14" fillId="9" borderId="15" xfId="0" applyFont="1" applyFill="1" applyBorder="1" applyAlignment="1">
      <alignment horizontal="center" vertical="center"/>
    </xf>
    <xf numFmtId="0" fontId="15" fillId="9" borderId="16" xfId="0" applyFont="1" applyFill="1" applyBorder="1" applyAlignment="1">
      <alignment horizontal="left" vertical="center" wrapText="1"/>
    </xf>
    <xf numFmtId="0" fontId="0" fillId="9" borderId="10" xfId="0" applyFill="1" applyBorder="1" applyAlignment="1">
      <alignment horizontal="center" vertical="center"/>
    </xf>
    <xf numFmtId="164" fontId="0" fillId="9" borderId="1" xfId="0" applyNumberFormat="1" applyFill="1" applyBorder="1" applyAlignment="1">
      <alignment horizontal="center" vertical="center"/>
    </xf>
    <xf numFmtId="164" fontId="0" fillId="9" borderId="1" xfId="1" applyNumberFormat="1" applyFont="1" applyFill="1" applyBorder="1" applyAlignment="1">
      <alignment horizontal="center" vertical="center"/>
    </xf>
    <xf numFmtId="165" fontId="0" fillId="9" borderId="1" xfId="0" applyNumberFormat="1" applyFill="1" applyBorder="1" applyAlignment="1">
      <alignment horizontal="center" vertical="center"/>
    </xf>
    <xf numFmtId="165" fontId="0" fillId="9" borderId="18" xfId="0" applyNumberFormat="1" applyFill="1" applyBorder="1" applyAlignment="1">
      <alignment horizontal="center" vertical="center"/>
    </xf>
    <xf numFmtId="0" fontId="15" fillId="7" borderId="20" xfId="0" applyFont="1" applyFill="1" applyBorder="1" applyAlignment="1">
      <alignment horizontal="center" vertical="center" wrapText="1"/>
    </xf>
    <xf numFmtId="165" fontId="0" fillId="8" borderId="22" xfId="0" applyNumberFormat="1" applyFill="1" applyBorder="1" applyAlignment="1">
      <alignment horizontal="center" vertical="center"/>
    </xf>
    <xf numFmtId="0" fontId="14" fillId="10" borderId="23" xfId="0" applyFont="1" applyFill="1" applyBorder="1" applyAlignment="1">
      <alignment horizontal="center" vertical="center"/>
    </xf>
    <xf numFmtId="0" fontId="15" fillId="10" borderId="9" xfId="0" applyFont="1" applyFill="1" applyBorder="1" applyAlignment="1">
      <alignment horizontal="left" vertical="center" wrapText="1"/>
    </xf>
    <xf numFmtId="0" fontId="0" fillId="10" borderId="24" xfId="0" applyFill="1" applyBorder="1" applyAlignment="1">
      <alignment horizontal="center" vertical="center"/>
    </xf>
    <xf numFmtId="164" fontId="0" fillId="10" borderId="11" xfId="0" applyNumberFormat="1" applyFill="1" applyBorder="1" applyAlignment="1">
      <alignment horizontal="center" vertical="center"/>
    </xf>
    <xf numFmtId="164" fontId="0" fillId="10" borderId="11" xfId="1" applyNumberFormat="1" applyFont="1" applyFill="1" applyBorder="1" applyAlignment="1">
      <alignment horizontal="center" vertical="center"/>
    </xf>
    <xf numFmtId="165" fontId="0" fillId="10" borderId="11" xfId="0" applyNumberFormat="1" applyFill="1" applyBorder="1" applyAlignment="1">
      <alignment horizontal="center" vertical="center"/>
    </xf>
    <xf numFmtId="165" fontId="0" fillId="10" borderId="13" xfId="0" applyNumberFormat="1" applyFill="1" applyBorder="1" applyAlignment="1">
      <alignment horizontal="center" vertical="center"/>
    </xf>
    <xf numFmtId="0" fontId="14" fillId="10" borderId="15" xfId="0" applyFont="1" applyFill="1" applyBorder="1" applyAlignment="1">
      <alignment horizontal="center" vertical="center"/>
    </xf>
    <xf numFmtId="0" fontId="15" fillId="10" borderId="16" xfId="0" applyFont="1" applyFill="1" applyBorder="1" applyAlignment="1">
      <alignment horizontal="left" vertical="center" wrapText="1"/>
    </xf>
    <xf numFmtId="0" fontId="0" fillId="10" borderId="10" xfId="0" applyFill="1" applyBorder="1" applyAlignment="1">
      <alignment horizontal="center" vertical="center"/>
    </xf>
    <xf numFmtId="164" fontId="0" fillId="10" borderId="1" xfId="0" applyNumberFormat="1" applyFill="1" applyBorder="1" applyAlignment="1">
      <alignment horizontal="center" vertical="center"/>
    </xf>
    <xf numFmtId="164" fontId="0" fillId="10" borderId="1" xfId="1" applyNumberFormat="1" applyFont="1" applyFill="1" applyBorder="1" applyAlignment="1">
      <alignment horizontal="center" vertical="center"/>
    </xf>
    <xf numFmtId="165" fontId="0" fillId="10" borderId="1" xfId="0" applyNumberFormat="1" applyFill="1" applyBorder="1" applyAlignment="1">
      <alignment horizontal="center" vertical="center"/>
    </xf>
    <xf numFmtId="165" fontId="0" fillId="10" borderId="18" xfId="0" applyNumberFormat="1" applyFill="1" applyBorder="1" applyAlignment="1">
      <alignment horizontal="center" vertical="center"/>
    </xf>
    <xf numFmtId="0" fontId="14" fillId="10" borderId="25" xfId="0" applyFont="1" applyFill="1" applyBorder="1" applyAlignment="1">
      <alignment horizontal="center" vertical="center"/>
    </xf>
    <xf numFmtId="0" fontId="15" fillId="10" borderId="20" xfId="0" applyFont="1" applyFill="1" applyBorder="1" applyAlignment="1">
      <alignment horizontal="left" vertical="center" wrapText="1"/>
    </xf>
    <xf numFmtId="0" fontId="0" fillId="10" borderId="26" xfId="0" applyFill="1" applyBorder="1" applyAlignment="1">
      <alignment horizontal="center" vertical="center"/>
    </xf>
    <xf numFmtId="164" fontId="0" fillId="10" borderId="21" xfId="0" applyNumberFormat="1" applyFill="1" applyBorder="1" applyAlignment="1">
      <alignment horizontal="center" vertical="center"/>
    </xf>
    <xf numFmtId="165" fontId="0" fillId="10" borderId="21" xfId="0" applyNumberFormat="1" applyFill="1" applyBorder="1" applyAlignment="1">
      <alignment horizontal="center" vertical="center"/>
    </xf>
    <xf numFmtId="0" fontId="0" fillId="0" borderId="0" xfId="0" applyAlignment="1">
      <alignment vertical="center"/>
    </xf>
    <xf numFmtId="9" fontId="15" fillId="0" borderId="0" xfId="0" applyNumberFormat="1" applyFont="1" applyAlignment="1">
      <alignment vertical="center"/>
    </xf>
    <xf numFmtId="0" fontId="17" fillId="5" borderId="6" xfId="0" applyFont="1" applyFill="1" applyBorder="1" applyAlignment="1">
      <alignment horizontal="center" vertical="center" wrapText="1"/>
    </xf>
    <xf numFmtId="2" fontId="18" fillId="0" borderId="27" xfId="0" applyNumberFormat="1" applyFont="1" applyBorder="1" applyAlignment="1">
      <alignment horizontal="center" vertical="center"/>
    </xf>
    <xf numFmtId="2" fontId="18" fillId="0" borderId="28" xfId="0" applyNumberFormat="1" applyFont="1" applyBorder="1" applyAlignment="1">
      <alignment horizontal="center" vertical="center"/>
    </xf>
    <xf numFmtId="164" fontId="0" fillId="0" borderId="0" xfId="0" applyNumberFormat="1" applyAlignment="1">
      <alignment horizontal="center" vertical="center"/>
    </xf>
    <xf numFmtId="0" fontId="14" fillId="0" borderId="7" xfId="3" applyFont="1" applyBorder="1" applyAlignment="1" applyProtection="1">
      <alignment horizontal="left" vertical="center" wrapText="1"/>
      <protection locked="0"/>
    </xf>
    <xf numFmtId="0" fontId="14" fillId="0" borderId="2" xfId="3" applyFont="1" applyBorder="1" applyAlignment="1" applyProtection="1">
      <alignment horizontal="left" vertical="center" wrapText="1"/>
      <protection locked="0"/>
    </xf>
    <xf numFmtId="0" fontId="1" fillId="0" borderId="0" xfId="3"/>
    <xf numFmtId="0" fontId="16" fillId="0" borderId="0" xfId="5"/>
    <xf numFmtId="0" fontId="16" fillId="0" borderId="0" xfId="5" applyAlignment="1">
      <alignment wrapText="1"/>
    </xf>
    <xf numFmtId="0" fontId="16" fillId="0" borderId="0" xfId="5" applyAlignment="1">
      <alignment horizontal="center" vertical="center" wrapText="1"/>
    </xf>
    <xf numFmtId="0" fontId="16" fillId="2" borderId="5" xfId="5" applyFill="1" applyBorder="1"/>
    <xf numFmtId="0" fontId="16" fillId="2" borderId="29" xfId="5" applyFill="1" applyBorder="1" applyAlignment="1">
      <alignment wrapText="1"/>
    </xf>
    <xf numFmtId="0" fontId="16" fillId="2" borderId="29" xfId="5" applyFill="1" applyBorder="1" applyAlignment="1">
      <alignment horizontal="center" vertical="center" wrapText="1"/>
    </xf>
    <xf numFmtId="0" fontId="16" fillId="2" borderId="30" xfId="5" applyFill="1" applyBorder="1"/>
    <xf numFmtId="0" fontId="16" fillId="2" borderId="31" xfId="5" applyFill="1" applyBorder="1"/>
    <xf numFmtId="0" fontId="16" fillId="2" borderId="0" xfId="5" applyFill="1" applyAlignment="1">
      <alignment wrapText="1"/>
    </xf>
    <xf numFmtId="0" fontId="16" fillId="2" borderId="0" xfId="5" applyFill="1" applyAlignment="1">
      <alignment horizontal="center" vertical="center" wrapText="1"/>
    </xf>
    <xf numFmtId="0" fontId="16" fillId="2" borderId="32" xfId="5" applyFill="1" applyBorder="1"/>
    <xf numFmtId="0" fontId="33" fillId="2" borderId="0" xfId="5" applyFont="1" applyFill="1" applyAlignment="1">
      <alignment horizontal="center" vertical="center" wrapText="1"/>
    </xf>
    <xf numFmtId="0" fontId="34" fillId="2" borderId="0" xfId="5" applyFont="1" applyFill="1" applyAlignment="1">
      <alignment horizontal="center" vertical="center" wrapText="1"/>
    </xf>
    <xf numFmtId="0" fontId="14" fillId="2" borderId="1" xfId="5" applyFont="1" applyFill="1" applyBorder="1" applyAlignment="1">
      <alignment horizontal="center" vertical="center" wrapText="1"/>
    </xf>
    <xf numFmtId="0" fontId="14" fillId="13" borderId="1" xfId="5" applyFont="1" applyFill="1" applyBorder="1" applyAlignment="1">
      <alignment horizontal="left" vertical="center" wrapText="1"/>
    </xf>
    <xf numFmtId="0" fontId="16" fillId="2" borderId="1" xfId="5" applyFill="1" applyBorder="1" applyAlignment="1">
      <alignment horizontal="center" vertical="center" wrapText="1"/>
    </xf>
    <xf numFmtId="0" fontId="14" fillId="2" borderId="0" xfId="5" applyFont="1" applyFill="1" applyAlignment="1">
      <alignment vertical="center" wrapText="1"/>
    </xf>
    <xf numFmtId="0" fontId="14" fillId="13" borderId="1" xfId="5" applyFont="1" applyFill="1" applyBorder="1" applyAlignment="1">
      <alignment vertical="center" wrapText="1"/>
    </xf>
    <xf numFmtId="0" fontId="16" fillId="2" borderId="0" xfId="5" applyFill="1" applyAlignment="1">
      <alignment vertical="center" wrapText="1"/>
    </xf>
    <xf numFmtId="0" fontId="13" fillId="2" borderId="0" xfId="5" applyFont="1" applyFill="1" applyAlignment="1">
      <alignment horizontal="center" vertical="center" wrapText="1"/>
    </xf>
    <xf numFmtId="0" fontId="16" fillId="2" borderId="33" xfId="5" applyFill="1" applyBorder="1"/>
    <xf numFmtId="0" fontId="16" fillId="2" borderId="34" xfId="5" applyFill="1" applyBorder="1" applyAlignment="1">
      <alignment wrapText="1"/>
    </xf>
    <xf numFmtId="0" fontId="16" fillId="2" borderId="34" xfId="5" applyFill="1" applyBorder="1" applyAlignment="1">
      <alignment horizontal="center" vertical="center" wrapText="1"/>
    </xf>
    <xf numFmtId="0" fontId="16" fillId="2" borderId="35" xfId="5" applyFill="1" applyBorder="1"/>
    <xf numFmtId="0" fontId="35" fillId="0" borderId="0" xfId="5" applyFont="1" applyAlignment="1">
      <alignment horizontal="center" vertical="center"/>
    </xf>
    <xf numFmtId="0" fontId="16" fillId="2" borderId="0" xfId="5" applyFill="1" applyBorder="1" applyAlignment="1">
      <alignment horizontal="center" vertical="center" wrapText="1"/>
    </xf>
    <xf numFmtId="0" fontId="14" fillId="0" borderId="0" xfId="5" applyFont="1" applyFill="1" applyBorder="1" applyAlignment="1">
      <alignment vertical="center" wrapText="1"/>
    </xf>
    <xf numFmtId="0" fontId="9" fillId="11" borderId="2" xfId="3" applyFont="1" applyFill="1" applyBorder="1" applyAlignment="1" applyProtection="1">
      <alignment vertical="center" wrapText="1"/>
      <protection locked="0"/>
    </xf>
    <xf numFmtId="0" fontId="15" fillId="11" borderId="3" xfId="3" applyFont="1" applyFill="1" applyBorder="1" applyAlignment="1" applyProtection="1">
      <alignment vertical="center" wrapText="1"/>
      <protection locked="0"/>
    </xf>
    <xf numFmtId="0" fontId="15" fillId="11" borderId="4" xfId="3" applyFont="1" applyFill="1" applyBorder="1" applyAlignment="1" applyProtection="1">
      <alignment vertical="center" wrapText="1"/>
      <protection locked="0"/>
    </xf>
    <xf numFmtId="0" fontId="14" fillId="0" borderId="2" xfId="3" applyFont="1" applyBorder="1" applyAlignment="1" applyProtection="1">
      <alignment vertical="center" wrapText="1"/>
      <protection locked="0"/>
    </xf>
    <xf numFmtId="0" fontId="0" fillId="0" borderId="3" xfId="3" applyFont="1" applyBorder="1" applyAlignment="1" applyProtection="1">
      <alignment vertical="center" wrapText="1"/>
      <protection locked="0"/>
    </xf>
    <xf numFmtId="0" fontId="19" fillId="11" borderId="2" xfId="3" applyFont="1" applyFill="1" applyBorder="1" applyAlignment="1" applyProtection="1">
      <alignment vertical="center" wrapText="1"/>
      <protection locked="0"/>
    </xf>
    <xf numFmtId="0" fontId="2" fillId="11" borderId="4" xfId="3" applyFont="1" applyFill="1" applyBorder="1" applyAlignment="1" applyProtection="1">
      <alignment vertical="center" wrapText="1"/>
      <protection locked="0"/>
    </xf>
    <xf numFmtId="0" fontId="14" fillId="0" borderId="3" xfId="3" applyFont="1" applyBorder="1" applyAlignment="1" applyProtection="1">
      <alignment vertical="center" wrapText="1"/>
      <protection locked="0"/>
    </xf>
    <xf numFmtId="0" fontId="9" fillId="11" borderId="4" xfId="3" applyFont="1" applyFill="1" applyBorder="1" applyAlignment="1" applyProtection="1">
      <alignment vertical="center" wrapText="1"/>
      <protection locked="0"/>
    </xf>
    <xf numFmtId="0" fontId="9" fillId="11" borderId="3" xfId="3" applyFont="1" applyFill="1" applyBorder="1" applyAlignment="1" applyProtection="1">
      <alignment vertical="center" wrapText="1"/>
      <protection locked="0"/>
    </xf>
    <xf numFmtId="0" fontId="9" fillId="11" borderId="2" xfId="3" applyFont="1" applyFill="1" applyBorder="1" applyAlignment="1" applyProtection="1">
      <alignment horizontal="left" vertical="center" wrapText="1"/>
      <protection locked="0"/>
    </xf>
    <xf numFmtId="0" fontId="9" fillId="11" borderId="4" xfId="3" applyFont="1" applyFill="1" applyBorder="1" applyAlignment="1" applyProtection="1">
      <alignment horizontal="left" vertical="center" wrapText="1"/>
      <protection locked="0"/>
    </xf>
    <xf numFmtId="0" fontId="9" fillId="11" borderId="3" xfId="3" applyFont="1" applyFill="1" applyBorder="1" applyAlignment="1" applyProtection="1">
      <alignment horizontal="left" vertical="center" wrapText="1"/>
      <protection locked="0"/>
    </xf>
    <xf numFmtId="0" fontId="16" fillId="11" borderId="6" xfId="3" applyFont="1" applyFill="1" applyBorder="1" applyAlignment="1" applyProtection="1">
      <alignment vertical="center" wrapText="1"/>
      <protection locked="0"/>
    </xf>
    <xf numFmtId="0" fontId="21" fillId="12" borderId="24" xfId="4" applyFont="1" applyFill="1" applyBorder="1" applyAlignment="1" applyProtection="1">
      <alignment horizontal="center" vertical="center" wrapText="1"/>
      <protection locked="0"/>
    </xf>
    <xf numFmtId="0" fontId="1" fillId="12" borderId="11" xfId="3" applyFill="1" applyBorder="1" applyAlignment="1" applyProtection="1">
      <alignment wrapText="1"/>
      <protection locked="0"/>
    </xf>
    <xf numFmtId="0" fontId="21" fillId="12" borderId="11" xfId="4" applyFont="1" applyFill="1" applyBorder="1" applyAlignment="1" applyProtection="1">
      <alignment horizontal="center" vertical="center" wrapText="1"/>
      <protection locked="0"/>
    </xf>
    <xf numFmtId="0" fontId="1" fillId="12" borderId="11" xfId="3" applyFill="1" applyBorder="1" applyAlignment="1" applyProtection="1">
      <alignment horizontal="center" vertical="center" wrapText="1"/>
      <protection locked="0"/>
    </xf>
    <xf numFmtId="0" fontId="1" fillId="12" borderId="13" xfId="3" applyFill="1" applyBorder="1" applyAlignment="1" applyProtection="1">
      <alignment horizontal="center" vertical="center" wrapText="1"/>
      <protection locked="0"/>
    </xf>
    <xf numFmtId="0" fontId="14" fillId="0" borderId="6" xfId="3" applyFont="1" applyBorder="1" applyAlignment="1" applyProtection="1">
      <alignment horizontal="center" vertical="center"/>
      <protection locked="0"/>
    </xf>
    <xf numFmtId="0" fontId="21" fillId="0" borderId="6" xfId="4" applyFont="1" applyBorder="1" applyAlignment="1" applyProtection="1">
      <alignment horizontal="center" vertical="center" wrapText="1"/>
      <protection locked="0"/>
    </xf>
    <xf numFmtId="0" fontId="22" fillId="2" borderId="24" xfId="4" applyFont="1" applyFill="1" applyBorder="1" applyAlignment="1" applyProtection="1">
      <alignment horizontal="center" vertical="center" wrapText="1"/>
      <protection locked="0"/>
    </xf>
    <xf numFmtId="0" fontId="1" fillId="2" borderId="11" xfId="3" applyFill="1" applyBorder="1" applyAlignment="1" applyProtection="1">
      <alignment wrapText="1"/>
      <protection locked="0"/>
    </xf>
    <xf numFmtId="0" fontId="22" fillId="11" borderId="11" xfId="4" applyFont="1" applyFill="1" applyBorder="1" applyAlignment="1" applyProtection="1">
      <alignment horizontal="center" vertical="center" wrapText="1"/>
      <protection locked="0"/>
    </xf>
    <xf numFmtId="0" fontId="1" fillId="11" borderId="11" xfId="3" applyFill="1" applyBorder="1" applyAlignment="1" applyProtection="1">
      <alignment wrapText="1"/>
      <protection locked="0"/>
    </xf>
    <xf numFmtId="0" fontId="1" fillId="11" borderId="11" xfId="3" applyFill="1" applyBorder="1" applyAlignment="1" applyProtection="1">
      <alignment horizontal="center" vertical="center" wrapText="1"/>
      <protection locked="0"/>
    </xf>
    <xf numFmtId="0" fontId="1" fillId="11" borderId="13" xfId="3" applyFill="1" applyBorder="1" applyAlignment="1" applyProtection="1">
      <alignment horizontal="center" vertical="center" wrapText="1"/>
      <protection locked="0"/>
    </xf>
    <xf numFmtId="0" fontId="23" fillId="2" borderId="24" xfId="4" applyFont="1" applyFill="1" applyBorder="1" applyAlignment="1" applyProtection="1">
      <alignment horizontal="center" vertical="center" wrapText="1"/>
      <protection locked="0"/>
    </xf>
    <xf numFmtId="0" fontId="24" fillId="2" borderId="11" xfId="3" applyFont="1" applyFill="1" applyBorder="1" applyAlignment="1" applyProtection="1">
      <alignment wrapText="1"/>
      <protection locked="0"/>
    </xf>
    <xf numFmtId="0" fontId="21" fillId="2" borderId="24" xfId="4" applyFont="1" applyFill="1" applyBorder="1" applyAlignment="1" applyProtection="1">
      <alignment horizontal="center" vertical="center" wrapText="1"/>
      <protection locked="0"/>
    </xf>
    <xf numFmtId="0" fontId="21" fillId="11" borderId="11" xfId="4" applyFont="1" applyFill="1" applyBorder="1" applyAlignment="1" applyProtection="1">
      <alignment horizontal="center" vertical="center" wrapText="1"/>
      <protection locked="0"/>
    </xf>
    <xf numFmtId="6" fontId="22" fillId="11" borderId="11" xfId="4" applyNumberFormat="1" applyFont="1" applyFill="1" applyBorder="1" applyAlignment="1" applyProtection="1">
      <alignment horizontal="center" vertical="center" wrapText="1"/>
      <protection locked="0"/>
    </xf>
    <xf numFmtId="9" fontId="22" fillId="11" borderId="11" xfId="4" applyNumberFormat="1" applyFont="1" applyFill="1" applyBorder="1" applyAlignment="1" applyProtection="1">
      <alignment horizontal="center" vertical="center" wrapText="1"/>
      <protection locked="0"/>
    </xf>
    <xf numFmtId="0" fontId="23" fillId="7" borderId="10" xfId="4" applyFont="1" applyFill="1" applyBorder="1" applyAlignment="1" applyProtection="1">
      <alignment horizontal="left" vertical="center" wrapText="1"/>
      <protection locked="0"/>
    </xf>
    <xf numFmtId="0" fontId="23" fillId="7" borderId="1" xfId="4" applyFont="1" applyFill="1" applyBorder="1" applyAlignment="1" applyProtection="1">
      <alignment horizontal="left" vertical="center" wrapText="1"/>
      <protection locked="0"/>
    </xf>
    <xf numFmtId="0" fontId="25" fillId="11" borderId="1" xfId="4" applyFont="1" applyFill="1" applyBorder="1" applyAlignment="1" applyProtection="1">
      <alignment horizontal="center" vertical="center" wrapText="1"/>
      <protection locked="0"/>
    </xf>
    <xf numFmtId="0" fontId="26" fillId="11" borderId="1" xfId="4" applyFont="1" applyFill="1" applyBorder="1" applyAlignment="1" applyProtection="1">
      <alignment horizontal="center" wrapText="1"/>
      <protection locked="0"/>
    </xf>
    <xf numFmtId="0" fontId="26" fillId="11" borderId="18" xfId="4" applyFont="1" applyFill="1" applyBorder="1" applyAlignment="1" applyProtection="1">
      <alignment horizontal="center" wrapText="1"/>
      <protection locked="0"/>
    </xf>
    <xf numFmtId="0" fontId="27" fillId="7" borderId="1" xfId="4" applyFont="1" applyFill="1" applyBorder="1" applyAlignment="1" applyProtection="1">
      <alignment horizontal="left" vertical="center" wrapText="1"/>
      <protection locked="0"/>
    </xf>
    <xf numFmtId="0" fontId="22" fillId="2" borderId="11" xfId="4" applyFont="1" applyFill="1" applyBorder="1" applyAlignment="1" applyProtection="1">
      <alignment horizontal="center" vertical="center" wrapText="1"/>
      <protection locked="0"/>
    </xf>
    <xf numFmtId="0" fontId="22" fillId="0" borderId="11" xfId="4" applyFont="1" applyBorder="1" applyAlignment="1" applyProtection="1">
      <alignment horizontal="center" vertical="center" wrapText="1"/>
      <protection locked="0"/>
    </xf>
    <xf numFmtId="0" fontId="1" fillId="0" borderId="11" xfId="3" applyBorder="1" applyAlignment="1" applyProtection="1">
      <alignment wrapText="1"/>
      <protection locked="0"/>
    </xf>
    <xf numFmtId="0" fontId="1" fillId="0" borderId="11" xfId="3" applyBorder="1" applyAlignment="1" applyProtection="1">
      <alignment horizontal="center" vertical="center" wrapText="1"/>
      <protection locked="0"/>
    </xf>
    <xf numFmtId="0" fontId="1" fillId="0" borderId="13" xfId="3" applyBorder="1" applyAlignment="1" applyProtection="1">
      <alignment horizontal="center" vertical="center" wrapText="1"/>
      <protection locked="0"/>
    </xf>
    <xf numFmtId="0" fontId="22" fillId="2" borderId="10" xfId="4" applyFont="1" applyFill="1" applyBorder="1" applyAlignment="1" applyProtection="1">
      <alignment horizontal="left" vertical="center" wrapText="1"/>
      <protection locked="0"/>
    </xf>
    <xf numFmtId="0" fontId="22" fillId="2" borderId="1" xfId="4" applyFont="1" applyFill="1" applyBorder="1" applyAlignment="1" applyProtection="1">
      <alignment horizontal="left" vertical="center" wrapText="1"/>
      <protection locked="0"/>
    </xf>
    <xf numFmtId="0" fontId="23" fillId="2" borderId="10" xfId="4" applyFont="1" applyFill="1" applyBorder="1" applyAlignment="1" applyProtection="1">
      <alignment horizontal="left" vertical="center" wrapText="1"/>
      <protection locked="0"/>
    </xf>
    <xf numFmtId="0" fontId="23" fillId="2" borderId="1" xfId="4" applyFont="1" applyFill="1" applyBorder="1" applyAlignment="1" applyProtection="1">
      <alignment horizontal="left" vertical="center" wrapText="1"/>
      <protection locked="0"/>
    </xf>
    <xf numFmtId="0" fontId="32" fillId="0" borderId="29" xfId="3" applyFont="1" applyBorder="1" applyAlignment="1">
      <alignment vertical="center" wrapText="1"/>
    </xf>
    <xf numFmtId="0" fontId="31" fillId="7" borderId="10" xfId="4" applyFont="1" applyFill="1" applyBorder="1" applyAlignment="1" applyProtection="1">
      <alignment horizontal="left" vertical="center" wrapText="1"/>
      <protection locked="0"/>
    </xf>
    <xf numFmtId="0" fontId="31" fillId="7" borderId="1" xfId="4" applyFont="1" applyFill="1" applyBorder="1" applyAlignment="1" applyProtection="1">
      <alignment horizontal="left" vertical="center" wrapText="1"/>
      <protection locked="0"/>
    </xf>
    <xf numFmtId="0" fontId="22" fillId="2" borderId="26" xfId="4" applyFont="1" applyFill="1" applyBorder="1" applyAlignment="1" applyProtection="1">
      <alignment horizontal="left" vertical="center" wrapText="1"/>
      <protection locked="0"/>
    </xf>
    <xf numFmtId="0" fontId="22" fillId="2" borderId="21" xfId="4" applyFont="1" applyFill="1" applyBorder="1" applyAlignment="1" applyProtection="1">
      <alignment horizontal="left" vertical="center" wrapText="1"/>
      <protection locked="0"/>
    </xf>
    <xf numFmtId="0" fontId="25" fillId="11" borderId="21" xfId="4" applyFont="1" applyFill="1" applyBorder="1" applyAlignment="1" applyProtection="1">
      <alignment horizontal="center" vertical="center" wrapText="1"/>
      <protection locked="0"/>
    </xf>
    <xf numFmtId="0" fontId="26" fillId="11" borderId="21" xfId="4" applyFont="1" applyFill="1" applyBorder="1" applyAlignment="1" applyProtection="1">
      <alignment horizontal="center" wrapText="1"/>
      <protection locked="0"/>
    </xf>
    <xf numFmtId="0" fontId="26" fillId="11" borderId="22" xfId="4" applyFont="1" applyFill="1" applyBorder="1" applyAlignment="1" applyProtection="1">
      <alignment horizontal="center" wrapText="1"/>
      <protection locked="0"/>
    </xf>
    <xf numFmtId="0" fontId="13" fillId="9" borderId="16" xfId="0" applyFont="1" applyFill="1" applyBorder="1" applyAlignment="1">
      <alignment horizontal="center" vertical="center" textRotation="90"/>
    </xf>
    <xf numFmtId="0" fontId="13" fillId="10" borderId="9" xfId="0" applyFont="1" applyFill="1" applyBorder="1" applyAlignment="1">
      <alignment horizontal="center" vertical="center" textRotation="90"/>
    </xf>
    <xf numFmtId="0" fontId="13" fillId="10" borderId="16" xfId="0" applyFont="1" applyFill="1" applyBorder="1" applyAlignment="1">
      <alignment horizontal="center" vertical="center" textRotation="90"/>
    </xf>
    <xf numFmtId="0" fontId="13" fillId="10" borderId="20" xfId="0" applyFont="1" applyFill="1" applyBorder="1" applyAlignment="1">
      <alignment horizontal="center" vertical="center" textRotation="9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49" fontId="13" fillId="6" borderId="7" xfId="0" applyNumberFormat="1" applyFont="1" applyFill="1" applyBorder="1" applyAlignment="1">
      <alignment horizontal="center" vertical="center" textRotation="90"/>
    </xf>
    <xf numFmtId="49" fontId="13" fillId="6" borderId="14" xfId="0" applyNumberFormat="1" applyFont="1" applyFill="1" applyBorder="1" applyAlignment="1">
      <alignment horizontal="center" vertical="center" textRotation="90"/>
    </xf>
    <xf numFmtId="164" fontId="0" fillId="6" borderId="12" xfId="1" applyNumberFormat="1" applyFont="1" applyFill="1" applyBorder="1" applyAlignment="1">
      <alignment horizontal="center" vertical="center"/>
    </xf>
    <xf numFmtId="164" fontId="0" fillId="6" borderId="17" xfId="1" applyNumberFormat="1" applyFont="1" applyFill="1" applyBorder="1" applyAlignment="1">
      <alignment horizontal="center" vertical="center"/>
    </xf>
    <xf numFmtId="164" fontId="0" fillId="6" borderId="19" xfId="1" applyNumberFormat="1" applyFont="1" applyFill="1" applyBorder="1" applyAlignment="1">
      <alignment horizontal="center" vertical="center"/>
    </xf>
    <xf numFmtId="165" fontId="0" fillId="6" borderId="13" xfId="0" applyNumberFormat="1" applyFill="1" applyBorder="1" applyAlignment="1">
      <alignment horizontal="center" vertical="center"/>
    </xf>
    <xf numFmtId="165" fontId="0" fillId="6" borderId="18" xfId="0" applyNumberFormat="1" applyFill="1" applyBorder="1" applyAlignment="1">
      <alignment horizontal="center" vertical="center"/>
    </xf>
    <xf numFmtId="164" fontId="0" fillId="6" borderId="1" xfId="1" applyNumberFormat="1" applyFont="1" applyFill="1" applyBorder="1" applyAlignment="1">
      <alignment horizontal="center" vertical="center"/>
    </xf>
  </cellXfs>
  <cellStyles count="6">
    <cellStyle name="Normal" xfId="0" builtinId="0"/>
    <cellStyle name="Normal 2" xfId="2" xr:uid="{B3EB4461-6EEC-463C-8CC8-B62F99AF93DF}"/>
    <cellStyle name="Normal 3" xfId="3" xr:uid="{5998A50B-6394-4038-8D47-3A069F5B5847}"/>
    <cellStyle name="Normal 3 2" xfId="4" xr:uid="{93C8396A-A8AC-4B1D-B061-65AA014E509C}"/>
    <cellStyle name="Normal 4" xfId="5" xr:uid="{EB24E8E0-E540-490F-9C00-0D222FFB24A0}"/>
    <cellStyle name="Percent" xfId="1" builtinId="5"/>
  </cellStyles>
  <dxfs count="79">
    <dxf>
      <font>
        <b/>
        <i val="0"/>
      </font>
      <fill>
        <patternFill patternType="solid">
          <bgColor theme="6" tint="0.79998168889431442"/>
        </patternFill>
      </fill>
    </dxf>
    <dxf>
      <font>
        <b/>
        <i val="0"/>
      </font>
      <fill>
        <patternFill patternType="solid">
          <bgColor theme="6" tint="0.79998168889431442"/>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none">
          <bgColor auto="1"/>
        </patternFill>
      </fill>
    </dxf>
    <dxf>
      <font>
        <color rgb="FF006100"/>
      </font>
      <fill>
        <patternFill>
          <bgColor rgb="FFC6EFCE"/>
        </patternFill>
      </fill>
    </dxf>
    <dxf>
      <font>
        <color rgb="FF9C6500"/>
      </font>
      <fill>
        <patternFill>
          <bgColor rgb="FFFFEB9C"/>
        </patternFill>
      </fill>
    </dxf>
    <dxf>
      <fill>
        <patternFill>
          <bgColor rgb="FF00B050"/>
        </patternFill>
      </fill>
    </dxf>
    <dxf>
      <font>
        <color rgb="FF9C0006"/>
      </font>
      <fill>
        <patternFill>
          <bgColor rgb="FFFFC7CE"/>
        </patternFill>
      </fill>
    </dxf>
    <dxf>
      <font>
        <b/>
        <i val="0"/>
      </font>
      <fill>
        <patternFill patternType="none">
          <bgColor auto="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1143001</xdr:colOff>
      <xdr:row>1</xdr:row>
      <xdr:rowOff>123825</xdr:rowOff>
    </xdr:from>
    <xdr:to>
      <xdr:col>2</xdr:col>
      <xdr:colOff>2009775</xdr:colOff>
      <xdr:row>4</xdr:row>
      <xdr:rowOff>71716</xdr:rowOff>
    </xdr:to>
    <xdr:pic>
      <xdr:nvPicPr>
        <xdr:cNvPr id="4" name="Picture 3">
          <a:extLst>
            <a:ext uri="{FF2B5EF4-FFF2-40B4-BE49-F238E27FC236}">
              <a16:creationId xmlns:a16="http://schemas.microsoft.com/office/drawing/2014/main" id="{CEDCB1C7-FD15-4B20-BA18-1433D5F5EC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1" y="314325"/>
          <a:ext cx="2047874" cy="5384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hires, Mark W." id="{0DCBB633-2739-4F15-825B-02B119A83EF3}" userId="S::mshires@triumphgroup.com::3d16e559-337f-421f-8da8-a5d8802b30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1" dT="2022-05-18T20:02:57.75" personId="{0DCBB633-2739-4F15-825B-02B119A83EF3}" id="{BF05F97E-E4D6-4E10-A17F-7754443F7553}">
    <text>Standard is: US Domestic = FCA  International - DAP</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82566-5018-4C53-8C28-7B98506F34D2}">
  <sheetPr>
    <pageSetUpPr fitToPage="1"/>
  </sheetPr>
  <dimension ref="B1:F46"/>
  <sheetViews>
    <sheetView tabSelected="1" zoomScaleNormal="100" workbookViewId="0">
      <selection activeCell="D66" sqref="D66"/>
    </sheetView>
  </sheetViews>
  <sheetFormatPr defaultRowHeight="14.25" x14ac:dyDescent="0.2"/>
  <cols>
    <col min="1" max="1" width="9.140625" style="75"/>
    <col min="2" max="2" width="17.7109375" style="75" customWidth="1"/>
    <col min="3" max="3" width="40.7109375" style="76" customWidth="1"/>
    <col min="4" max="4" width="47" style="76" customWidth="1"/>
    <col min="5" max="5" width="13" style="77" customWidth="1"/>
    <col min="6" max="6" width="17.85546875" style="75" customWidth="1"/>
    <col min="7" max="16384" width="9.140625" style="75"/>
  </cols>
  <sheetData>
    <row r="1" spans="2:6" ht="15" thickBot="1" x14ac:dyDescent="0.25"/>
    <row r="2" spans="2:6" x14ac:dyDescent="0.2">
      <c r="B2" s="78"/>
      <c r="C2" s="79"/>
      <c r="D2" s="79"/>
      <c r="E2" s="80"/>
      <c r="F2" s="81"/>
    </row>
    <row r="3" spans="2:6" x14ac:dyDescent="0.2">
      <c r="B3" s="82"/>
      <c r="C3" s="83"/>
      <c r="D3" s="83"/>
      <c r="E3" s="84"/>
      <c r="F3" s="85"/>
    </row>
    <row r="4" spans="2:6" ht="18" x14ac:dyDescent="0.2">
      <c r="B4" s="82"/>
      <c r="C4" s="83"/>
      <c r="D4" s="86" t="s">
        <v>229</v>
      </c>
      <c r="E4" s="87"/>
      <c r="F4" s="85"/>
    </row>
    <row r="5" spans="2:6" ht="15" x14ac:dyDescent="0.2">
      <c r="B5" s="82"/>
      <c r="C5" s="83"/>
      <c r="D5" s="83"/>
      <c r="E5" s="88" t="s">
        <v>230</v>
      </c>
      <c r="F5" s="85"/>
    </row>
    <row r="6" spans="2:6" ht="15" x14ac:dyDescent="0.2">
      <c r="B6" s="82"/>
      <c r="C6" s="89" t="s">
        <v>231</v>
      </c>
      <c r="D6" s="90"/>
      <c r="E6" s="84"/>
      <c r="F6" s="85"/>
    </row>
    <row r="7" spans="2:6" ht="15" x14ac:dyDescent="0.2">
      <c r="B7" s="82"/>
      <c r="C7" s="91"/>
      <c r="D7" s="84"/>
      <c r="E7" s="84"/>
      <c r="F7" s="85"/>
    </row>
    <row r="8" spans="2:6" ht="15" x14ac:dyDescent="0.2">
      <c r="B8" s="82"/>
      <c r="C8" s="92" t="s">
        <v>232</v>
      </c>
      <c r="D8" s="90"/>
      <c r="E8" s="84"/>
      <c r="F8" s="85"/>
    </row>
    <row r="9" spans="2:6" ht="15" x14ac:dyDescent="0.2">
      <c r="B9" s="82"/>
      <c r="C9" s="91"/>
      <c r="D9" s="84"/>
      <c r="E9" s="84"/>
      <c r="F9" s="85"/>
    </row>
    <row r="10" spans="2:6" ht="15" x14ac:dyDescent="0.2">
      <c r="B10" s="82"/>
      <c r="C10" s="92" t="s">
        <v>233</v>
      </c>
      <c r="D10" s="90"/>
      <c r="E10" s="84"/>
      <c r="F10" s="85"/>
    </row>
    <row r="11" spans="2:6" ht="15" x14ac:dyDescent="0.2">
      <c r="B11" s="82"/>
      <c r="C11" s="91"/>
      <c r="D11" s="84"/>
      <c r="E11" s="84"/>
      <c r="F11" s="85"/>
    </row>
    <row r="12" spans="2:6" ht="15" x14ac:dyDescent="0.2">
      <c r="B12" s="82"/>
      <c r="C12" s="92" t="s">
        <v>234</v>
      </c>
      <c r="D12" s="90"/>
      <c r="E12" s="90"/>
      <c r="F12" s="85"/>
    </row>
    <row r="13" spans="2:6" ht="15" x14ac:dyDescent="0.2">
      <c r="B13" s="82"/>
      <c r="C13" s="91"/>
      <c r="D13" s="84"/>
      <c r="E13" s="84"/>
      <c r="F13" s="85"/>
    </row>
    <row r="14" spans="2:6" ht="15" x14ac:dyDescent="0.2">
      <c r="B14" s="82"/>
      <c r="C14" s="92" t="s">
        <v>235</v>
      </c>
      <c r="D14" s="90"/>
      <c r="E14" s="84"/>
      <c r="F14" s="85"/>
    </row>
    <row r="15" spans="2:6" ht="15" x14ac:dyDescent="0.2">
      <c r="B15" s="82"/>
      <c r="C15" s="91"/>
      <c r="D15" s="84"/>
      <c r="E15" s="84"/>
      <c r="F15" s="85"/>
    </row>
    <row r="16" spans="2:6" ht="15" x14ac:dyDescent="0.2">
      <c r="B16" s="82"/>
      <c r="C16" s="92" t="s">
        <v>236</v>
      </c>
      <c r="D16" s="90"/>
      <c r="E16" s="84"/>
      <c r="F16" s="85"/>
    </row>
    <row r="17" spans="2:6" ht="15" x14ac:dyDescent="0.2">
      <c r="B17" s="82"/>
      <c r="C17" s="91"/>
      <c r="D17" s="84"/>
      <c r="E17" s="84"/>
      <c r="F17" s="85"/>
    </row>
    <row r="18" spans="2:6" ht="15" x14ac:dyDescent="0.2">
      <c r="B18" s="82"/>
      <c r="C18" s="92" t="s">
        <v>237</v>
      </c>
      <c r="D18" s="90"/>
      <c r="E18" s="90"/>
      <c r="F18" s="85"/>
    </row>
    <row r="19" spans="2:6" ht="15" x14ac:dyDescent="0.2">
      <c r="B19" s="82"/>
      <c r="C19" s="91"/>
      <c r="D19" s="84"/>
      <c r="E19" s="84"/>
      <c r="F19" s="85"/>
    </row>
    <row r="20" spans="2:6" ht="15" x14ac:dyDescent="0.2">
      <c r="B20" s="82"/>
      <c r="C20" s="92" t="s">
        <v>238</v>
      </c>
      <c r="D20" s="90"/>
      <c r="E20" s="90"/>
      <c r="F20" s="85"/>
    </row>
    <row r="21" spans="2:6" ht="15" x14ac:dyDescent="0.2">
      <c r="B21" s="82"/>
      <c r="C21" s="91"/>
      <c r="D21" s="84"/>
      <c r="E21" s="84"/>
      <c r="F21" s="85"/>
    </row>
    <row r="22" spans="2:6" ht="15" x14ac:dyDescent="0.2">
      <c r="B22" s="82"/>
      <c r="C22" s="92" t="s">
        <v>239</v>
      </c>
      <c r="D22" s="90"/>
      <c r="E22" s="90"/>
      <c r="F22" s="85"/>
    </row>
    <row r="23" spans="2:6" ht="15" x14ac:dyDescent="0.2">
      <c r="B23" s="82"/>
      <c r="C23" s="91"/>
      <c r="D23" s="84"/>
      <c r="E23" s="84"/>
      <c r="F23" s="85"/>
    </row>
    <row r="24" spans="2:6" ht="15" x14ac:dyDescent="0.2">
      <c r="B24" s="82"/>
      <c r="C24" s="92" t="s">
        <v>240</v>
      </c>
      <c r="D24" s="90"/>
      <c r="E24" s="90"/>
      <c r="F24" s="85"/>
    </row>
    <row r="25" spans="2:6" x14ac:dyDescent="0.2">
      <c r="B25" s="82"/>
      <c r="C25" s="93"/>
      <c r="D25" s="84"/>
      <c r="E25" s="84"/>
      <c r="F25" s="85"/>
    </row>
    <row r="26" spans="2:6" ht="15.75" x14ac:dyDescent="0.2">
      <c r="B26" s="82"/>
      <c r="C26" s="94" t="s">
        <v>241</v>
      </c>
      <c r="D26" s="84"/>
      <c r="E26" s="84"/>
      <c r="F26" s="85"/>
    </row>
    <row r="27" spans="2:6" ht="15" x14ac:dyDescent="0.2">
      <c r="B27" s="82"/>
      <c r="C27" s="92" t="s">
        <v>22</v>
      </c>
      <c r="D27" s="90"/>
      <c r="E27" s="90"/>
      <c r="F27" s="85"/>
    </row>
    <row r="28" spans="2:6" ht="15" x14ac:dyDescent="0.2">
      <c r="B28" s="82"/>
      <c r="C28" s="91"/>
      <c r="D28" s="84"/>
      <c r="E28" s="84"/>
      <c r="F28" s="85"/>
    </row>
    <row r="29" spans="2:6" ht="15" x14ac:dyDescent="0.2">
      <c r="B29" s="82"/>
      <c r="C29" s="92" t="s">
        <v>120</v>
      </c>
      <c r="D29" s="90"/>
      <c r="E29" s="90"/>
      <c r="F29" s="85"/>
    </row>
    <row r="30" spans="2:6" ht="15" x14ac:dyDescent="0.2">
      <c r="B30" s="82"/>
      <c r="C30" s="101"/>
      <c r="D30" s="100"/>
      <c r="E30" s="100"/>
      <c r="F30" s="85"/>
    </row>
    <row r="31" spans="2:6" ht="15" x14ac:dyDescent="0.2">
      <c r="B31" s="82"/>
      <c r="C31" s="92" t="s">
        <v>251</v>
      </c>
      <c r="D31" s="90"/>
      <c r="E31" s="90"/>
      <c r="F31" s="85"/>
    </row>
    <row r="32" spans="2:6" ht="15" x14ac:dyDescent="0.2">
      <c r="B32" s="82"/>
      <c r="C32" s="91"/>
      <c r="D32" s="84"/>
      <c r="E32" s="84"/>
      <c r="F32" s="85"/>
    </row>
    <row r="33" spans="2:6" ht="15" x14ac:dyDescent="0.2">
      <c r="B33" s="82"/>
      <c r="C33" s="92" t="s">
        <v>242</v>
      </c>
      <c r="D33" s="90"/>
      <c r="E33" s="90"/>
      <c r="F33" s="85"/>
    </row>
    <row r="34" spans="2:6" ht="15" x14ac:dyDescent="0.2">
      <c r="B34" s="82"/>
      <c r="C34" s="91"/>
      <c r="D34" s="84"/>
      <c r="E34" s="84"/>
      <c r="F34" s="85"/>
    </row>
    <row r="35" spans="2:6" ht="15" x14ac:dyDescent="0.2">
      <c r="B35" s="82"/>
      <c r="C35" s="92" t="s">
        <v>29</v>
      </c>
      <c r="D35" s="90"/>
      <c r="E35" s="90"/>
      <c r="F35" s="85"/>
    </row>
    <row r="36" spans="2:6" ht="15" x14ac:dyDescent="0.2">
      <c r="B36" s="82"/>
      <c r="C36" s="91"/>
      <c r="D36" s="84"/>
      <c r="E36" s="84"/>
      <c r="F36" s="85"/>
    </row>
    <row r="37" spans="2:6" ht="15" x14ac:dyDescent="0.2">
      <c r="B37" s="82"/>
      <c r="C37" s="92" t="s">
        <v>144</v>
      </c>
      <c r="D37" s="90"/>
      <c r="E37" s="84"/>
      <c r="F37" s="85"/>
    </row>
    <row r="38" spans="2:6" ht="15" x14ac:dyDescent="0.2">
      <c r="B38" s="82"/>
      <c r="C38" s="91"/>
      <c r="D38" s="84"/>
      <c r="E38" s="84"/>
      <c r="F38" s="85"/>
    </row>
    <row r="39" spans="2:6" ht="15" x14ac:dyDescent="0.2">
      <c r="B39" s="82"/>
      <c r="C39" s="92" t="s">
        <v>243</v>
      </c>
      <c r="D39" s="90"/>
      <c r="E39" s="84"/>
      <c r="F39" s="85"/>
    </row>
    <row r="40" spans="2:6" ht="15" thickBot="1" x14ac:dyDescent="0.25">
      <c r="B40" s="95"/>
      <c r="C40" s="96"/>
      <c r="D40" s="96"/>
      <c r="E40" s="97"/>
      <c r="F40" s="98"/>
    </row>
    <row r="44" spans="2:6" ht="15" x14ac:dyDescent="0.2">
      <c r="B44" s="99" t="s">
        <v>244</v>
      </c>
    </row>
    <row r="45" spans="2:6" ht="15" x14ac:dyDescent="0.2">
      <c r="B45" s="99" t="s">
        <v>245</v>
      </c>
    </row>
    <row r="46" spans="2:6" ht="15" x14ac:dyDescent="0.2">
      <c r="B46" s="99" t="s">
        <v>246</v>
      </c>
    </row>
  </sheetData>
  <conditionalFormatting sqref="E12">
    <cfRule type="cellIs" dxfId="78" priority="28" operator="equal">
      <formula>"Green"</formula>
    </cfRule>
    <cfRule type="cellIs" dxfId="77" priority="29" operator="equal">
      <formula>"Amber"</formula>
    </cfRule>
    <cfRule type="cellIs" dxfId="76" priority="30" operator="equal">
      <formula>"Red"</formula>
    </cfRule>
  </conditionalFormatting>
  <conditionalFormatting sqref="E18">
    <cfRule type="cellIs" dxfId="75" priority="25" operator="equal">
      <formula>"Green"</formula>
    </cfRule>
    <cfRule type="cellIs" dxfId="74" priority="26" operator="equal">
      <formula>"Amber"</formula>
    </cfRule>
    <cfRule type="cellIs" dxfId="73" priority="27" operator="equal">
      <formula>"Red"</formula>
    </cfRule>
  </conditionalFormatting>
  <conditionalFormatting sqref="E20">
    <cfRule type="cellIs" dxfId="72" priority="22" operator="equal">
      <formula>"Green"</formula>
    </cfRule>
    <cfRule type="cellIs" dxfId="71" priority="23" operator="equal">
      <formula>"Amber"</formula>
    </cfRule>
    <cfRule type="cellIs" dxfId="70" priority="24" operator="equal">
      <formula>"Red"</formula>
    </cfRule>
  </conditionalFormatting>
  <conditionalFormatting sqref="E22">
    <cfRule type="cellIs" dxfId="69" priority="19" operator="equal">
      <formula>"Green"</formula>
    </cfRule>
    <cfRule type="cellIs" dxfId="68" priority="20" operator="equal">
      <formula>"Amber"</formula>
    </cfRule>
    <cfRule type="cellIs" dxfId="67" priority="21" operator="equal">
      <formula>"Red"</formula>
    </cfRule>
  </conditionalFormatting>
  <conditionalFormatting sqref="E24">
    <cfRule type="cellIs" dxfId="66" priority="16" operator="equal">
      <formula>"Green"</formula>
    </cfRule>
    <cfRule type="cellIs" dxfId="65" priority="17" operator="equal">
      <formula>"Amber"</formula>
    </cfRule>
    <cfRule type="cellIs" dxfId="64" priority="18" operator="equal">
      <formula>"Red"</formula>
    </cfRule>
  </conditionalFormatting>
  <conditionalFormatting sqref="E27">
    <cfRule type="cellIs" dxfId="63" priority="13" operator="equal">
      <formula>"Green"</formula>
    </cfRule>
    <cfRule type="cellIs" dxfId="62" priority="14" operator="equal">
      <formula>"Amber"</formula>
    </cfRule>
    <cfRule type="cellIs" dxfId="61" priority="15" operator="equal">
      <formula>"Red"</formula>
    </cfRule>
  </conditionalFormatting>
  <conditionalFormatting sqref="E29:E30">
    <cfRule type="cellIs" dxfId="60" priority="10" operator="equal">
      <formula>"Green"</formula>
    </cfRule>
    <cfRule type="cellIs" dxfId="59" priority="11" operator="equal">
      <formula>"Amber"</formula>
    </cfRule>
    <cfRule type="cellIs" dxfId="58" priority="12" operator="equal">
      <formula>"Red"</formula>
    </cfRule>
  </conditionalFormatting>
  <conditionalFormatting sqref="E33">
    <cfRule type="cellIs" dxfId="57" priority="7" operator="equal">
      <formula>"Green"</formula>
    </cfRule>
    <cfRule type="cellIs" dxfId="56" priority="8" operator="equal">
      <formula>"Amber"</formula>
    </cfRule>
    <cfRule type="cellIs" dxfId="55" priority="9" operator="equal">
      <formula>"Red"</formula>
    </cfRule>
  </conditionalFormatting>
  <conditionalFormatting sqref="E35">
    <cfRule type="cellIs" dxfId="54" priority="4" operator="equal">
      <formula>"Green"</formula>
    </cfRule>
    <cfRule type="cellIs" dxfId="53" priority="5" operator="equal">
      <formula>"Amber"</formula>
    </cfRule>
    <cfRule type="cellIs" dxfId="52" priority="6" operator="equal">
      <formula>"Red"</formula>
    </cfRule>
  </conditionalFormatting>
  <conditionalFormatting sqref="E31">
    <cfRule type="cellIs" dxfId="51" priority="1" operator="equal">
      <formula>"Green"</formula>
    </cfRule>
    <cfRule type="cellIs" dxfId="50" priority="2" operator="equal">
      <formula>"Amber"</formula>
    </cfRule>
    <cfRule type="cellIs" dxfId="49" priority="3" operator="equal">
      <formula>"Red"</formula>
    </cfRule>
  </conditionalFormatting>
  <dataValidations disablePrompts="1" count="1">
    <dataValidation type="list" allowBlank="1" showInputMessage="1" showErrorMessage="1" sqref="B43 E12 E18 E20 E22 E24 E27 E35 E33 E29:E31" xr:uid="{3E0BC444-3460-43C0-89AB-C258B7D56E86}">
      <formula1>$B$43:$B$46</formula1>
    </dataValidation>
  </dataValidations>
  <pageMargins left="0.7" right="0.7" top="0.75" bottom="0.75" header="0.3" footer="0.3"/>
  <pageSetup scale="62" orientation="portrait" r:id="rId1"/>
  <headerFooter>
    <oddHeader>&amp;C&amp;P</oddHeader>
    <oddFooter>&amp;LForm SCMP 7.4 (d)&amp;CNeg Plan &amp; 
Agreement Scorecard Calculator&amp;RRevision A 
Effective Date 09/1/2022</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02D27-774D-42E0-9FEA-B6F3B2D2A630}">
  <sheetPr>
    <pageSetUpPr fitToPage="1"/>
  </sheetPr>
  <dimension ref="A1:L41"/>
  <sheetViews>
    <sheetView zoomScale="130" zoomScaleNormal="130" workbookViewId="0">
      <selection activeCell="I38" sqref="I38:L38"/>
    </sheetView>
  </sheetViews>
  <sheetFormatPr defaultColWidth="10.28515625" defaultRowHeight="15" x14ac:dyDescent="0.25"/>
  <cols>
    <col min="1" max="3" width="10.28515625" style="74"/>
    <col min="4" max="4" width="11.28515625" style="74" customWidth="1"/>
    <col min="5" max="11" width="10.28515625" style="74"/>
    <col min="12" max="12" width="13.140625" style="74" customWidth="1"/>
    <col min="13" max="16384" width="10.28515625" style="74"/>
  </cols>
  <sheetData>
    <row r="1" spans="1:12" ht="25.5" customHeight="1" thickBot="1" x14ac:dyDescent="0.3">
      <c r="A1" s="72" t="s">
        <v>183</v>
      </c>
      <c r="B1" s="102" t="s">
        <v>169</v>
      </c>
      <c r="C1" s="103"/>
      <c r="D1" s="73" t="s">
        <v>184</v>
      </c>
      <c r="E1" s="102"/>
      <c r="F1" s="104"/>
      <c r="G1" s="103"/>
      <c r="H1" s="73" t="s">
        <v>185</v>
      </c>
      <c r="I1" s="102"/>
      <c r="J1" s="104"/>
      <c r="K1" s="104"/>
      <c r="L1" s="103"/>
    </row>
    <row r="2" spans="1:12" ht="30" customHeight="1" thickBot="1" x14ac:dyDescent="0.3">
      <c r="A2" s="105" t="s">
        <v>247</v>
      </c>
      <c r="B2" s="106"/>
      <c r="C2" s="107"/>
      <c r="D2" s="108"/>
      <c r="E2" s="108"/>
      <c r="F2" s="108"/>
      <c r="G2" s="108"/>
      <c r="H2" s="105" t="s">
        <v>248</v>
      </c>
      <c r="I2" s="109"/>
      <c r="J2" s="102"/>
      <c r="K2" s="110"/>
      <c r="L2" s="111"/>
    </row>
    <row r="3" spans="1:12" ht="42.75" customHeight="1" thickBot="1" x14ac:dyDescent="0.3">
      <c r="A3" s="105" t="s">
        <v>186</v>
      </c>
      <c r="B3" s="106"/>
      <c r="C3" s="107"/>
      <c r="D3" s="108"/>
      <c r="E3" s="108"/>
      <c r="F3" s="108"/>
      <c r="G3" s="108"/>
      <c r="H3" s="105" t="s">
        <v>187</v>
      </c>
      <c r="I3" s="109"/>
      <c r="J3" s="112"/>
      <c r="K3" s="113"/>
      <c r="L3" s="114"/>
    </row>
    <row r="4" spans="1:12" ht="18.75" customHeight="1" thickBot="1" x14ac:dyDescent="0.3">
      <c r="A4" s="121" t="s">
        <v>188</v>
      </c>
      <c r="B4" s="121"/>
      <c r="C4" s="121"/>
      <c r="D4" s="121"/>
      <c r="E4" s="121"/>
      <c r="F4" s="122" t="s">
        <v>189</v>
      </c>
      <c r="G4" s="122"/>
      <c r="H4" s="122"/>
      <c r="I4" s="122"/>
      <c r="J4" s="121"/>
      <c r="K4" s="121"/>
      <c r="L4" s="121"/>
    </row>
    <row r="5" spans="1:12" ht="33.75" customHeight="1" thickBot="1" x14ac:dyDescent="0.3">
      <c r="A5" s="112"/>
      <c r="B5" s="113"/>
      <c r="C5" s="113"/>
      <c r="D5" s="113"/>
      <c r="E5" s="114"/>
      <c r="F5" s="115"/>
      <c r="G5" s="115"/>
      <c r="H5" s="115"/>
      <c r="I5" s="115"/>
      <c r="J5" s="115"/>
      <c r="K5" s="115"/>
      <c r="L5" s="115"/>
    </row>
    <row r="6" spans="1:12" ht="27" customHeight="1" thickBot="1" x14ac:dyDescent="0.3">
      <c r="A6" s="116" t="s">
        <v>190</v>
      </c>
      <c r="B6" s="117"/>
      <c r="C6" s="117"/>
      <c r="D6" s="117"/>
      <c r="E6" s="118" t="s">
        <v>191</v>
      </c>
      <c r="F6" s="117"/>
      <c r="G6" s="118" t="s">
        <v>192</v>
      </c>
      <c r="H6" s="117"/>
      <c r="I6" s="118" t="s">
        <v>193</v>
      </c>
      <c r="J6" s="119"/>
      <c r="K6" s="119" t="s">
        <v>194</v>
      </c>
      <c r="L6" s="120"/>
    </row>
    <row r="7" spans="1:12" ht="18.600000000000001" customHeight="1" thickBot="1" x14ac:dyDescent="0.3">
      <c r="A7" s="131" t="s">
        <v>195</v>
      </c>
      <c r="B7" s="124"/>
      <c r="C7" s="124"/>
      <c r="D7" s="124"/>
      <c r="E7" s="132"/>
      <c r="F7" s="126"/>
      <c r="G7" s="132"/>
      <c r="H7" s="126"/>
      <c r="I7" s="132"/>
      <c r="J7" s="127"/>
      <c r="K7" s="127"/>
      <c r="L7" s="128"/>
    </row>
    <row r="8" spans="1:12" ht="18.600000000000001" customHeight="1" thickBot="1" x14ac:dyDescent="0.3">
      <c r="A8" s="123" t="s">
        <v>196</v>
      </c>
      <c r="B8" s="124"/>
      <c r="C8" s="124"/>
      <c r="D8" s="124"/>
      <c r="E8" s="125" t="s">
        <v>169</v>
      </c>
      <c r="F8" s="126"/>
      <c r="G8" s="125" t="s">
        <v>169</v>
      </c>
      <c r="H8" s="126"/>
      <c r="I8" s="125" t="s">
        <v>169</v>
      </c>
      <c r="J8" s="127"/>
      <c r="K8" s="127"/>
      <c r="L8" s="128"/>
    </row>
    <row r="9" spans="1:12" ht="18.600000000000001" customHeight="1" thickBot="1" x14ac:dyDescent="0.3">
      <c r="A9" s="123" t="s">
        <v>197</v>
      </c>
      <c r="B9" s="124"/>
      <c r="C9" s="124"/>
      <c r="D9" s="124"/>
      <c r="E9" s="125" t="s">
        <v>169</v>
      </c>
      <c r="F9" s="126"/>
      <c r="G9" s="125" t="s">
        <v>169</v>
      </c>
      <c r="H9" s="126"/>
      <c r="I9" s="125" t="s">
        <v>169</v>
      </c>
      <c r="J9" s="127"/>
      <c r="K9" s="127"/>
      <c r="L9" s="128"/>
    </row>
    <row r="10" spans="1:12" ht="18.600000000000001" customHeight="1" thickBot="1" x14ac:dyDescent="0.3">
      <c r="A10" s="129" t="s">
        <v>198</v>
      </c>
      <c r="B10" s="130"/>
      <c r="C10" s="130"/>
      <c r="D10" s="130"/>
      <c r="E10" s="125" t="s">
        <v>169</v>
      </c>
      <c r="F10" s="126"/>
      <c r="G10" s="125" t="s">
        <v>169</v>
      </c>
      <c r="H10" s="126"/>
      <c r="I10" s="125" t="s">
        <v>169</v>
      </c>
      <c r="J10" s="127"/>
      <c r="K10" s="127"/>
      <c r="L10" s="128"/>
    </row>
    <row r="11" spans="1:12" ht="18.600000000000001" customHeight="1" thickBot="1" x14ac:dyDescent="0.3">
      <c r="A11" s="123" t="s">
        <v>199</v>
      </c>
      <c r="B11" s="124"/>
      <c r="C11" s="124"/>
      <c r="D11" s="124"/>
      <c r="E11" s="133" t="s">
        <v>169</v>
      </c>
      <c r="F11" s="126"/>
      <c r="G11" s="133" t="s">
        <v>169</v>
      </c>
      <c r="H11" s="126"/>
      <c r="I11" s="125" t="s">
        <v>169</v>
      </c>
      <c r="J11" s="127"/>
      <c r="K11" s="127"/>
      <c r="L11" s="128"/>
    </row>
    <row r="12" spans="1:12" ht="18.600000000000001" customHeight="1" thickBot="1" x14ac:dyDescent="0.3">
      <c r="A12" s="123" t="s">
        <v>200</v>
      </c>
      <c r="B12" s="124"/>
      <c r="C12" s="124"/>
      <c r="D12" s="124"/>
      <c r="E12" s="133" t="s">
        <v>169</v>
      </c>
      <c r="F12" s="126"/>
      <c r="G12" s="133" t="s">
        <v>169</v>
      </c>
      <c r="H12" s="126"/>
      <c r="I12" s="125"/>
      <c r="J12" s="127"/>
      <c r="K12" s="127"/>
      <c r="L12" s="128"/>
    </row>
    <row r="13" spans="1:12" ht="18.600000000000001" customHeight="1" thickBot="1" x14ac:dyDescent="0.3">
      <c r="A13" s="123" t="s">
        <v>201</v>
      </c>
      <c r="B13" s="124"/>
      <c r="C13" s="124"/>
      <c r="D13" s="124"/>
      <c r="E13" s="125" t="s">
        <v>169</v>
      </c>
      <c r="F13" s="126"/>
      <c r="G13" s="125" t="s">
        <v>169</v>
      </c>
      <c r="H13" s="126"/>
      <c r="I13" s="125" t="s">
        <v>169</v>
      </c>
      <c r="J13" s="127"/>
      <c r="K13" s="127"/>
      <c r="L13" s="128"/>
    </row>
    <row r="14" spans="1:12" ht="18.600000000000001" customHeight="1" thickBot="1" x14ac:dyDescent="0.3">
      <c r="A14" s="123" t="s">
        <v>202</v>
      </c>
      <c r="B14" s="124"/>
      <c r="C14" s="124"/>
      <c r="D14" s="124"/>
      <c r="E14" s="125" t="s">
        <v>169</v>
      </c>
      <c r="F14" s="126"/>
      <c r="G14" s="125" t="s">
        <v>169</v>
      </c>
      <c r="H14" s="126"/>
      <c r="I14" s="125"/>
      <c r="J14" s="127"/>
      <c r="K14" s="127"/>
      <c r="L14" s="128"/>
    </row>
    <row r="15" spans="1:12" ht="18.600000000000001" customHeight="1" thickBot="1" x14ac:dyDescent="0.3">
      <c r="A15" s="123" t="s">
        <v>203</v>
      </c>
      <c r="B15" s="124"/>
      <c r="C15" s="124"/>
      <c r="D15" s="124"/>
      <c r="E15" s="125" t="s">
        <v>169</v>
      </c>
      <c r="F15" s="126"/>
      <c r="G15" s="125" t="s">
        <v>169</v>
      </c>
      <c r="H15" s="126"/>
      <c r="I15" s="125"/>
      <c r="J15" s="127"/>
      <c r="K15" s="127"/>
      <c r="L15" s="128"/>
    </row>
    <row r="16" spans="1:12" ht="18.600000000000001" customHeight="1" thickBot="1" x14ac:dyDescent="0.3">
      <c r="A16" s="123" t="s">
        <v>204</v>
      </c>
      <c r="B16" s="124"/>
      <c r="C16" s="124"/>
      <c r="D16" s="124"/>
      <c r="E16" s="125" t="s">
        <v>169</v>
      </c>
      <c r="F16" s="126"/>
      <c r="G16" s="125" t="s">
        <v>169</v>
      </c>
      <c r="H16" s="126"/>
      <c r="I16" s="125"/>
      <c r="J16" s="127"/>
      <c r="K16" s="127"/>
      <c r="L16" s="128"/>
    </row>
    <row r="17" spans="1:12" ht="18.600000000000001" customHeight="1" thickBot="1" x14ac:dyDescent="0.3">
      <c r="A17" s="123" t="s">
        <v>205</v>
      </c>
      <c r="B17" s="124"/>
      <c r="C17" s="124"/>
      <c r="D17" s="124"/>
      <c r="E17" s="134" t="s">
        <v>169</v>
      </c>
      <c r="F17" s="126"/>
      <c r="G17" s="134" t="s">
        <v>169</v>
      </c>
      <c r="H17" s="126"/>
      <c r="I17" s="125"/>
      <c r="J17" s="127"/>
      <c r="K17" s="127"/>
      <c r="L17" s="128"/>
    </row>
    <row r="18" spans="1:12" ht="18.600000000000001" customHeight="1" thickBot="1" x14ac:dyDescent="0.3">
      <c r="A18" s="123" t="s">
        <v>206</v>
      </c>
      <c r="B18" s="124"/>
      <c r="C18" s="124"/>
      <c r="D18" s="124"/>
      <c r="E18" s="134" t="s">
        <v>169</v>
      </c>
      <c r="F18" s="126"/>
      <c r="G18" s="134" t="s">
        <v>169</v>
      </c>
      <c r="H18" s="126"/>
      <c r="I18" s="125" t="s">
        <v>169</v>
      </c>
      <c r="J18" s="127"/>
      <c r="K18" s="127"/>
      <c r="L18" s="128"/>
    </row>
    <row r="19" spans="1:12" ht="24.75" customHeight="1" x14ac:dyDescent="0.25">
      <c r="A19" s="123" t="s">
        <v>207</v>
      </c>
      <c r="B19" s="124"/>
      <c r="C19" s="124"/>
      <c r="D19" s="124"/>
      <c r="E19" s="141" t="s">
        <v>169</v>
      </c>
      <c r="F19" s="124"/>
      <c r="G19" s="142" t="s">
        <v>169</v>
      </c>
      <c r="H19" s="143"/>
      <c r="I19" s="142" t="s">
        <v>193</v>
      </c>
      <c r="J19" s="144"/>
      <c r="K19" s="144"/>
      <c r="L19" s="145"/>
    </row>
    <row r="20" spans="1:12" ht="19.5" customHeight="1" x14ac:dyDescent="0.25">
      <c r="A20" s="135" t="s">
        <v>208</v>
      </c>
      <c r="B20" s="136"/>
      <c r="C20" s="136"/>
      <c r="D20" s="136"/>
      <c r="E20" s="137" t="s">
        <v>169</v>
      </c>
      <c r="F20" s="137"/>
      <c r="G20" s="137" t="s">
        <v>169</v>
      </c>
      <c r="H20" s="137"/>
      <c r="I20" s="138"/>
      <c r="J20" s="138"/>
      <c r="K20" s="138"/>
      <c r="L20" s="139"/>
    </row>
    <row r="21" spans="1:12" ht="19.5" customHeight="1" x14ac:dyDescent="0.25">
      <c r="A21" s="135" t="s">
        <v>209</v>
      </c>
      <c r="B21" s="136"/>
      <c r="C21" s="136"/>
      <c r="D21" s="136"/>
      <c r="E21" s="137" t="s">
        <v>169</v>
      </c>
      <c r="F21" s="137"/>
      <c r="G21" s="137" t="s">
        <v>169</v>
      </c>
      <c r="H21" s="137"/>
      <c r="I21" s="138"/>
      <c r="J21" s="138"/>
      <c r="K21" s="138"/>
      <c r="L21" s="139"/>
    </row>
    <row r="22" spans="1:12" ht="19.5" customHeight="1" x14ac:dyDescent="0.25">
      <c r="A22" s="135" t="s">
        <v>210</v>
      </c>
      <c r="B22" s="140"/>
      <c r="C22" s="140"/>
      <c r="D22" s="140"/>
      <c r="E22" s="137" t="s">
        <v>169</v>
      </c>
      <c r="F22" s="137"/>
      <c r="G22" s="137" t="s">
        <v>169</v>
      </c>
      <c r="H22" s="137"/>
      <c r="I22" s="138"/>
      <c r="J22" s="138"/>
      <c r="K22" s="138"/>
      <c r="L22" s="139"/>
    </row>
    <row r="23" spans="1:12" ht="19.5" customHeight="1" x14ac:dyDescent="0.25">
      <c r="A23" s="146" t="s">
        <v>211</v>
      </c>
      <c r="B23" s="147"/>
      <c r="C23" s="147"/>
      <c r="D23" s="147"/>
      <c r="E23" s="137" t="s">
        <v>169</v>
      </c>
      <c r="F23" s="137"/>
      <c r="G23" s="137" t="s">
        <v>169</v>
      </c>
      <c r="H23" s="137"/>
      <c r="I23" s="138"/>
      <c r="J23" s="138"/>
      <c r="K23" s="138"/>
      <c r="L23" s="139"/>
    </row>
    <row r="24" spans="1:12" ht="19.5" customHeight="1" x14ac:dyDescent="0.25">
      <c r="A24" s="146" t="s">
        <v>22</v>
      </c>
      <c r="B24" s="147"/>
      <c r="C24" s="147"/>
      <c r="D24" s="147"/>
      <c r="E24" s="137" t="s">
        <v>169</v>
      </c>
      <c r="F24" s="137"/>
      <c r="G24" s="137" t="s">
        <v>169</v>
      </c>
      <c r="H24" s="137"/>
      <c r="I24" s="138"/>
      <c r="J24" s="138"/>
      <c r="K24" s="138"/>
      <c r="L24" s="139"/>
    </row>
    <row r="25" spans="1:12" ht="19.5" customHeight="1" x14ac:dyDescent="0.25">
      <c r="A25" s="146" t="s">
        <v>212</v>
      </c>
      <c r="B25" s="147"/>
      <c r="C25" s="147"/>
      <c r="D25" s="147"/>
      <c r="E25" s="137" t="s">
        <v>169</v>
      </c>
      <c r="F25" s="137"/>
      <c r="G25" s="137" t="s">
        <v>169</v>
      </c>
      <c r="H25" s="137"/>
      <c r="I25" s="138"/>
      <c r="J25" s="138"/>
      <c r="K25" s="138"/>
      <c r="L25" s="139"/>
    </row>
    <row r="26" spans="1:12" ht="19.5" customHeight="1" x14ac:dyDescent="0.25">
      <c r="A26" s="146" t="s">
        <v>213</v>
      </c>
      <c r="B26" s="147"/>
      <c r="C26" s="147"/>
      <c r="D26" s="147"/>
      <c r="E26" s="137" t="s">
        <v>169</v>
      </c>
      <c r="F26" s="137"/>
      <c r="G26" s="137" t="s">
        <v>169</v>
      </c>
      <c r="H26" s="137"/>
      <c r="I26" s="138" t="s">
        <v>169</v>
      </c>
      <c r="J26" s="138"/>
      <c r="K26" s="138"/>
      <c r="L26" s="139"/>
    </row>
    <row r="27" spans="1:12" ht="27.75" customHeight="1" x14ac:dyDescent="0.25">
      <c r="A27" s="146" t="s">
        <v>214</v>
      </c>
      <c r="B27" s="147"/>
      <c r="C27" s="147"/>
      <c r="D27" s="147"/>
      <c r="E27" s="137" t="s">
        <v>169</v>
      </c>
      <c r="F27" s="137"/>
      <c r="G27" s="137" t="s">
        <v>169</v>
      </c>
      <c r="H27" s="137"/>
      <c r="I27" s="138"/>
      <c r="J27" s="138"/>
      <c r="K27" s="138"/>
      <c r="L27" s="139"/>
    </row>
    <row r="28" spans="1:12" ht="25.5" customHeight="1" x14ac:dyDescent="0.25">
      <c r="A28" s="146" t="s">
        <v>215</v>
      </c>
      <c r="B28" s="147"/>
      <c r="C28" s="147"/>
      <c r="D28" s="147"/>
      <c r="E28" s="137" t="s">
        <v>169</v>
      </c>
      <c r="F28" s="137"/>
      <c r="G28" s="137" t="s">
        <v>169</v>
      </c>
      <c r="H28" s="137"/>
      <c r="I28" s="138"/>
      <c r="J28" s="138"/>
      <c r="K28" s="138"/>
      <c r="L28" s="139"/>
    </row>
    <row r="29" spans="1:12" ht="34.9" customHeight="1" x14ac:dyDescent="0.25">
      <c r="A29" s="146" t="s">
        <v>216</v>
      </c>
      <c r="B29" s="147"/>
      <c r="C29" s="147"/>
      <c r="D29" s="147"/>
      <c r="E29" s="137" t="s">
        <v>169</v>
      </c>
      <c r="F29" s="137"/>
      <c r="G29" s="137" t="s">
        <v>169</v>
      </c>
      <c r="H29" s="137"/>
      <c r="I29" s="138"/>
      <c r="J29" s="138"/>
      <c r="K29" s="138"/>
      <c r="L29" s="139"/>
    </row>
    <row r="30" spans="1:12" ht="33" customHeight="1" x14ac:dyDescent="0.25">
      <c r="A30" s="146" t="s">
        <v>217</v>
      </c>
      <c r="B30" s="147"/>
      <c r="C30" s="147"/>
      <c r="D30" s="147"/>
      <c r="E30" s="137" t="s">
        <v>169</v>
      </c>
      <c r="F30" s="137"/>
      <c r="G30" s="137" t="s">
        <v>169</v>
      </c>
      <c r="H30" s="137"/>
      <c r="I30" s="138" t="s">
        <v>169</v>
      </c>
      <c r="J30" s="138"/>
      <c r="K30" s="138"/>
      <c r="L30" s="139"/>
    </row>
    <row r="31" spans="1:12" ht="19.5" customHeight="1" x14ac:dyDescent="0.25">
      <c r="A31" s="146" t="s">
        <v>218</v>
      </c>
      <c r="B31" s="147"/>
      <c r="C31" s="147"/>
      <c r="D31" s="147"/>
      <c r="E31" s="137" t="s">
        <v>169</v>
      </c>
      <c r="F31" s="137"/>
      <c r="G31" s="137" t="s">
        <v>169</v>
      </c>
      <c r="H31" s="137"/>
      <c r="I31" s="138"/>
      <c r="J31" s="138"/>
      <c r="K31" s="138"/>
      <c r="L31" s="139"/>
    </row>
    <row r="32" spans="1:12" ht="23.25" customHeight="1" x14ac:dyDescent="0.25">
      <c r="A32" s="146" t="s">
        <v>219</v>
      </c>
      <c r="B32" s="147"/>
      <c r="C32" s="147"/>
      <c r="D32" s="147"/>
      <c r="E32" s="137" t="s">
        <v>169</v>
      </c>
      <c r="F32" s="137"/>
      <c r="G32" s="137" t="s">
        <v>169</v>
      </c>
      <c r="H32" s="137"/>
      <c r="I32" s="138"/>
      <c r="J32" s="138"/>
      <c r="K32" s="138"/>
      <c r="L32" s="139"/>
    </row>
    <row r="33" spans="1:12" ht="19.5" customHeight="1" x14ac:dyDescent="0.25">
      <c r="A33" s="146" t="s">
        <v>220</v>
      </c>
      <c r="B33" s="147"/>
      <c r="C33" s="147"/>
      <c r="D33" s="147"/>
      <c r="E33" s="137" t="s">
        <v>169</v>
      </c>
      <c r="F33" s="137"/>
      <c r="G33" s="137" t="s">
        <v>169</v>
      </c>
      <c r="H33" s="137"/>
      <c r="I33" s="138" t="s">
        <v>169</v>
      </c>
      <c r="J33" s="138"/>
      <c r="K33" s="138"/>
      <c r="L33" s="139"/>
    </row>
    <row r="34" spans="1:12" ht="26.25" customHeight="1" x14ac:dyDescent="0.25">
      <c r="A34" s="146" t="s">
        <v>221</v>
      </c>
      <c r="B34" s="147"/>
      <c r="C34" s="147"/>
      <c r="D34" s="147"/>
      <c r="E34" s="137" t="s">
        <v>169</v>
      </c>
      <c r="F34" s="137"/>
      <c r="G34" s="137" t="s">
        <v>169</v>
      </c>
      <c r="H34" s="137"/>
      <c r="I34" s="138" t="s">
        <v>169</v>
      </c>
      <c r="J34" s="138"/>
      <c r="K34" s="138"/>
      <c r="L34" s="139"/>
    </row>
    <row r="35" spans="1:12" ht="23.25" customHeight="1" x14ac:dyDescent="0.25">
      <c r="A35" s="146" t="s">
        <v>222</v>
      </c>
      <c r="B35" s="147"/>
      <c r="C35" s="147"/>
      <c r="D35" s="147"/>
      <c r="E35" s="137" t="s">
        <v>169</v>
      </c>
      <c r="F35" s="137"/>
      <c r="G35" s="137" t="s">
        <v>169</v>
      </c>
      <c r="H35" s="137"/>
      <c r="I35" s="138"/>
      <c r="J35" s="138"/>
      <c r="K35" s="138"/>
      <c r="L35" s="139"/>
    </row>
    <row r="36" spans="1:12" ht="19.5" customHeight="1" x14ac:dyDescent="0.25">
      <c r="A36" s="135" t="s">
        <v>223</v>
      </c>
      <c r="B36" s="136"/>
      <c r="C36" s="136"/>
      <c r="D36" s="136"/>
      <c r="E36" s="137" t="s">
        <v>169</v>
      </c>
      <c r="F36" s="137"/>
      <c r="G36" s="137" t="s">
        <v>169</v>
      </c>
      <c r="H36" s="137"/>
      <c r="I36" s="138"/>
      <c r="J36" s="138"/>
      <c r="K36" s="138"/>
      <c r="L36" s="139"/>
    </row>
    <row r="37" spans="1:12" ht="19.5" customHeight="1" x14ac:dyDescent="0.25">
      <c r="A37" s="148" t="s">
        <v>224</v>
      </c>
      <c r="B37" s="149"/>
      <c r="C37" s="149"/>
      <c r="D37" s="149"/>
      <c r="E37" s="137" t="s">
        <v>169</v>
      </c>
      <c r="F37" s="137"/>
      <c r="G37" s="137" t="s">
        <v>169</v>
      </c>
      <c r="H37" s="137"/>
      <c r="I37" s="138"/>
      <c r="J37" s="138"/>
      <c r="K37" s="138"/>
      <c r="L37" s="139"/>
    </row>
    <row r="38" spans="1:12" ht="39.6" customHeight="1" x14ac:dyDescent="0.25">
      <c r="A38" s="135" t="s">
        <v>225</v>
      </c>
      <c r="B38" s="136"/>
      <c r="C38" s="136"/>
      <c r="D38" s="136"/>
      <c r="E38" s="137" t="s">
        <v>169</v>
      </c>
      <c r="F38" s="137"/>
      <c r="G38" s="137" t="s">
        <v>169</v>
      </c>
      <c r="H38" s="137"/>
      <c r="I38" s="138"/>
      <c r="J38" s="138"/>
      <c r="K38" s="138"/>
      <c r="L38" s="139"/>
    </row>
    <row r="39" spans="1:12" ht="60.6" customHeight="1" x14ac:dyDescent="0.25">
      <c r="A39" s="151" t="s">
        <v>226</v>
      </c>
      <c r="B39" s="152"/>
      <c r="C39" s="152"/>
      <c r="D39" s="152"/>
      <c r="E39" s="137" t="s">
        <v>169</v>
      </c>
      <c r="F39" s="137"/>
      <c r="G39" s="137" t="s">
        <v>169</v>
      </c>
      <c r="H39" s="137"/>
      <c r="I39" s="138"/>
      <c r="J39" s="138"/>
      <c r="K39" s="138"/>
      <c r="L39" s="139"/>
    </row>
    <row r="40" spans="1:12" ht="30" customHeight="1" thickBot="1" x14ac:dyDescent="0.3">
      <c r="A40" s="153" t="s">
        <v>227</v>
      </c>
      <c r="B40" s="154"/>
      <c r="C40" s="154"/>
      <c r="D40" s="154"/>
      <c r="E40" s="155" t="s">
        <v>169</v>
      </c>
      <c r="F40" s="155"/>
      <c r="G40" s="155" t="s">
        <v>169</v>
      </c>
      <c r="H40" s="155"/>
      <c r="I40" s="156"/>
      <c r="J40" s="156"/>
      <c r="K40" s="156"/>
      <c r="L40" s="157"/>
    </row>
    <row r="41" spans="1:12" ht="65.25" customHeight="1" x14ac:dyDescent="0.25">
      <c r="A41" s="150" t="s">
        <v>228</v>
      </c>
      <c r="B41" s="150"/>
      <c r="C41" s="150"/>
      <c r="D41" s="150"/>
      <c r="E41" s="150"/>
      <c r="F41" s="150"/>
      <c r="G41" s="150"/>
      <c r="H41" s="150"/>
      <c r="I41" s="150"/>
      <c r="J41" s="150"/>
      <c r="K41" s="150"/>
      <c r="L41" s="150"/>
    </row>
  </sheetData>
  <mergeCells count="156">
    <mergeCell ref="A41:L41"/>
    <mergeCell ref="A39:D39"/>
    <mergeCell ref="E39:F39"/>
    <mergeCell ref="G39:H39"/>
    <mergeCell ref="I39:L39"/>
    <mergeCell ref="A40:D40"/>
    <mergeCell ref="E40:F40"/>
    <mergeCell ref="G40:H40"/>
    <mergeCell ref="I40:L40"/>
    <mergeCell ref="A37:D37"/>
    <mergeCell ref="E37:F37"/>
    <mergeCell ref="G37:H37"/>
    <mergeCell ref="I37:L37"/>
    <mergeCell ref="A38:D38"/>
    <mergeCell ref="E38:F38"/>
    <mergeCell ref="G38:H38"/>
    <mergeCell ref="I38:L38"/>
    <mergeCell ref="A35:D35"/>
    <mergeCell ref="E35:F35"/>
    <mergeCell ref="G35:H35"/>
    <mergeCell ref="I35:L35"/>
    <mergeCell ref="A36:D36"/>
    <mergeCell ref="E36:F36"/>
    <mergeCell ref="G36:H36"/>
    <mergeCell ref="I36:L36"/>
    <mergeCell ref="A33:D33"/>
    <mergeCell ref="E33:F33"/>
    <mergeCell ref="G33:H33"/>
    <mergeCell ref="I33:L33"/>
    <mergeCell ref="A34:D34"/>
    <mergeCell ref="E34:F34"/>
    <mergeCell ref="G34:H34"/>
    <mergeCell ref="I34:L34"/>
    <mergeCell ref="A31:D31"/>
    <mergeCell ref="E31:F31"/>
    <mergeCell ref="G31:H31"/>
    <mergeCell ref="I31:L31"/>
    <mergeCell ref="A32:D32"/>
    <mergeCell ref="E32:F32"/>
    <mergeCell ref="G32:H32"/>
    <mergeCell ref="I32:L32"/>
    <mergeCell ref="A29:D29"/>
    <mergeCell ref="E29:F29"/>
    <mergeCell ref="G29:H29"/>
    <mergeCell ref="I29:L29"/>
    <mergeCell ref="A30:D30"/>
    <mergeCell ref="E30:F30"/>
    <mergeCell ref="G30:H30"/>
    <mergeCell ref="I30:L30"/>
    <mergeCell ref="A27:D27"/>
    <mergeCell ref="E27:F27"/>
    <mergeCell ref="G27:H27"/>
    <mergeCell ref="I27:L27"/>
    <mergeCell ref="A28:D28"/>
    <mergeCell ref="E28:F28"/>
    <mergeCell ref="G28:H28"/>
    <mergeCell ref="I28:L28"/>
    <mergeCell ref="A25:D25"/>
    <mergeCell ref="E25:F25"/>
    <mergeCell ref="G25:H25"/>
    <mergeCell ref="I25:L25"/>
    <mergeCell ref="A26:D26"/>
    <mergeCell ref="E26:F26"/>
    <mergeCell ref="G26:H26"/>
    <mergeCell ref="I26:L26"/>
    <mergeCell ref="A23:D23"/>
    <mergeCell ref="E23:F23"/>
    <mergeCell ref="G23:H23"/>
    <mergeCell ref="I23:L23"/>
    <mergeCell ref="A24:D24"/>
    <mergeCell ref="E24:F24"/>
    <mergeCell ref="G24:H24"/>
    <mergeCell ref="I24:L24"/>
    <mergeCell ref="A21:D21"/>
    <mergeCell ref="E21:F21"/>
    <mergeCell ref="G21:H21"/>
    <mergeCell ref="I21:L21"/>
    <mergeCell ref="A22:D22"/>
    <mergeCell ref="E22:F22"/>
    <mergeCell ref="G22:H22"/>
    <mergeCell ref="I22:L22"/>
    <mergeCell ref="A19:D19"/>
    <mergeCell ref="E19:F19"/>
    <mergeCell ref="G19:H19"/>
    <mergeCell ref="I19:L19"/>
    <mergeCell ref="A20:D20"/>
    <mergeCell ref="E20:F20"/>
    <mergeCell ref="G20:H20"/>
    <mergeCell ref="I20:L20"/>
    <mergeCell ref="A17:D17"/>
    <mergeCell ref="E17:F17"/>
    <mergeCell ref="G17:H17"/>
    <mergeCell ref="I17:L17"/>
    <mergeCell ref="A18:D18"/>
    <mergeCell ref="E18:F18"/>
    <mergeCell ref="G18:H18"/>
    <mergeCell ref="I18:L18"/>
    <mergeCell ref="A15:D15"/>
    <mergeCell ref="E15:F15"/>
    <mergeCell ref="G15:H15"/>
    <mergeCell ref="I15:L15"/>
    <mergeCell ref="A16:D16"/>
    <mergeCell ref="E16:F16"/>
    <mergeCell ref="G16:H16"/>
    <mergeCell ref="I16:L16"/>
    <mergeCell ref="A13:D13"/>
    <mergeCell ref="E13:F13"/>
    <mergeCell ref="G13:H13"/>
    <mergeCell ref="I13:L13"/>
    <mergeCell ref="A14:D14"/>
    <mergeCell ref="E14:F14"/>
    <mergeCell ref="G14:H14"/>
    <mergeCell ref="I14:L14"/>
    <mergeCell ref="A11:D11"/>
    <mergeCell ref="E11:F11"/>
    <mergeCell ref="G11:H11"/>
    <mergeCell ref="I11:L11"/>
    <mergeCell ref="A12:D12"/>
    <mergeCell ref="E12:F12"/>
    <mergeCell ref="G12:H12"/>
    <mergeCell ref="I12:L12"/>
    <mergeCell ref="A9:D9"/>
    <mergeCell ref="E9:F9"/>
    <mergeCell ref="G9:H9"/>
    <mergeCell ref="I9:L9"/>
    <mergeCell ref="A10:D10"/>
    <mergeCell ref="E10:F10"/>
    <mergeCell ref="G10:H10"/>
    <mergeCell ref="I10:L10"/>
    <mergeCell ref="A7:D7"/>
    <mergeCell ref="E7:F7"/>
    <mergeCell ref="G7:H7"/>
    <mergeCell ref="I7:L7"/>
    <mergeCell ref="A8:D8"/>
    <mergeCell ref="E8:F8"/>
    <mergeCell ref="G8:H8"/>
    <mergeCell ref="I8:L8"/>
    <mergeCell ref="A6:D6"/>
    <mergeCell ref="E6:F6"/>
    <mergeCell ref="G6:H6"/>
    <mergeCell ref="I6:L6"/>
    <mergeCell ref="A3:B3"/>
    <mergeCell ref="C3:G3"/>
    <mergeCell ref="H3:I3"/>
    <mergeCell ref="J3:L3"/>
    <mergeCell ref="A4:E4"/>
    <mergeCell ref="F4:L4"/>
    <mergeCell ref="B1:C1"/>
    <mergeCell ref="E1:G1"/>
    <mergeCell ref="I1:L1"/>
    <mergeCell ref="A2:B2"/>
    <mergeCell ref="C2:G2"/>
    <mergeCell ref="H2:I2"/>
    <mergeCell ref="J2:L2"/>
    <mergeCell ref="A5:E5"/>
    <mergeCell ref="F5:L5"/>
  </mergeCells>
  <conditionalFormatting sqref="A17:J18 G9:J9 E7:J7 A40:D40 A24:D28 A12:D12 A13:F16 I12:J16 A30:D37">
    <cfRule type="expression" dxfId="48" priority="40">
      <formula>$C$3&lt;&gt;$Q$14</formula>
    </cfRule>
  </conditionalFormatting>
  <conditionalFormatting sqref="G37">
    <cfRule type="cellIs" dxfId="47" priority="54" stopIfTrue="1" operator="equal">
      <formula>"No"</formula>
    </cfRule>
    <cfRule type="cellIs" dxfId="46" priority="55" stopIfTrue="1" operator="equal">
      <formula>"Yes"</formula>
    </cfRule>
  </conditionalFormatting>
  <conditionalFormatting sqref="G37">
    <cfRule type="cellIs" dxfId="45" priority="52" stopIfTrue="1" operator="equal">
      <formula>"N/A"</formula>
    </cfRule>
    <cfRule type="cellIs" dxfId="44" priority="53" stopIfTrue="1" operator="equal">
      <formula>"Yes"</formula>
    </cfRule>
  </conditionalFormatting>
  <conditionalFormatting sqref="A19:D22">
    <cfRule type="expression" dxfId="43" priority="51">
      <formula>$C$3&lt;&gt;$Q$14</formula>
    </cfRule>
  </conditionalFormatting>
  <conditionalFormatting sqref="G19:J22">
    <cfRule type="expression" dxfId="42" priority="50">
      <formula>$C$3&lt;&gt;$Q$14</formula>
    </cfRule>
  </conditionalFormatting>
  <conditionalFormatting sqref="I24:L24 E40:L40 E25:L28 E30:L37">
    <cfRule type="expression" dxfId="41" priority="49">
      <formula>$C$3&lt;&gt;$Q$14</formula>
    </cfRule>
  </conditionalFormatting>
  <conditionalFormatting sqref="A6:D6">
    <cfRule type="expression" dxfId="40" priority="45">
      <formula>$C$3&lt;&gt;$Q$14</formula>
    </cfRule>
  </conditionalFormatting>
  <conditionalFormatting sqref="E6:F6">
    <cfRule type="expression" dxfId="39" priority="44">
      <formula>$C$3&lt;&gt;$Q$14</formula>
    </cfRule>
  </conditionalFormatting>
  <conditionalFormatting sqref="G6:J6">
    <cfRule type="expression" dxfId="38" priority="43">
      <formula>$C$3&lt;&gt;$Q$14</formula>
    </cfRule>
  </conditionalFormatting>
  <conditionalFormatting sqref="A7:D9">
    <cfRule type="expression" dxfId="37" priority="42">
      <formula>$C$3&lt;&gt;$Q$14</formula>
    </cfRule>
  </conditionalFormatting>
  <conditionalFormatting sqref="E9:F9">
    <cfRule type="expression" dxfId="36" priority="41">
      <formula>$C$3&lt;&gt;$Q$14</formula>
    </cfRule>
  </conditionalFormatting>
  <conditionalFormatting sqref="E19:F22">
    <cfRule type="expression" dxfId="35" priority="39">
      <formula>$C$3&lt;&gt;$Q$14</formula>
    </cfRule>
  </conditionalFormatting>
  <conditionalFormatting sqref="G8:J8">
    <cfRule type="expression" dxfId="34" priority="37">
      <formula>$C$3&lt;&gt;$Q$14</formula>
    </cfRule>
  </conditionalFormatting>
  <conditionalFormatting sqref="E8:F8">
    <cfRule type="expression" dxfId="33" priority="38">
      <formula>$C$3&lt;&gt;$Q$14</formula>
    </cfRule>
  </conditionalFormatting>
  <conditionalFormatting sqref="I11:J11">
    <cfRule type="expression" dxfId="32" priority="34">
      <formula>$C$3&lt;&gt;$Q$14</formula>
    </cfRule>
  </conditionalFormatting>
  <conditionalFormatting sqref="A11:D11">
    <cfRule type="expression" dxfId="31" priority="36">
      <formula>$C$3&lt;&gt;$Q$14</formula>
    </cfRule>
  </conditionalFormatting>
  <conditionalFormatting sqref="E11:F11">
    <cfRule type="expression" dxfId="30" priority="35">
      <formula>$C$3&lt;&gt;$Q$14</formula>
    </cfRule>
  </conditionalFormatting>
  <conditionalFormatting sqref="G10:J10">
    <cfRule type="expression" dxfId="29" priority="31">
      <formula>$C$3&lt;&gt;$Q$14</formula>
    </cfRule>
  </conditionalFormatting>
  <conditionalFormatting sqref="A10:D10">
    <cfRule type="expression" dxfId="28" priority="33">
      <formula>$C$3&lt;&gt;$Q$14</formula>
    </cfRule>
  </conditionalFormatting>
  <conditionalFormatting sqref="E10:F10">
    <cfRule type="expression" dxfId="27" priority="32">
      <formula>$C$3&lt;&gt;$Q$14</formula>
    </cfRule>
  </conditionalFormatting>
  <conditionalFormatting sqref="A20:D22">
    <cfRule type="expression" dxfId="26" priority="29">
      <formula>$C$3&lt;&gt;$Q$14</formula>
    </cfRule>
  </conditionalFormatting>
  <conditionalFormatting sqref="E20:L22">
    <cfRule type="expression" dxfId="25" priority="30">
      <formula>$C$3&lt;&gt;$Q$14</formula>
    </cfRule>
  </conditionalFormatting>
  <conditionalFormatting sqref="A21:D22">
    <cfRule type="expression" dxfId="24" priority="27">
      <formula>$C$3&lt;&gt;$Q$14</formula>
    </cfRule>
  </conditionalFormatting>
  <conditionalFormatting sqref="E21:L22">
    <cfRule type="expression" dxfId="23" priority="28">
      <formula>$C$3&lt;&gt;$Q$14</formula>
    </cfRule>
  </conditionalFormatting>
  <conditionalFormatting sqref="A22:D22">
    <cfRule type="expression" dxfId="22" priority="25">
      <formula>$C$3&lt;&gt;$Q$14</formula>
    </cfRule>
  </conditionalFormatting>
  <conditionalFormatting sqref="E22:L22">
    <cfRule type="expression" dxfId="21" priority="26">
      <formula>$C$3&lt;&gt;$Q$14</formula>
    </cfRule>
  </conditionalFormatting>
  <conditionalFormatting sqref="A36:D36">
    <cfRule type="expression" dxfId="20" priority="23">
      <formula>$C$3&lt;&gt;$Q$14</formula>
    </cfRule>
  </conditionalFormatting>
  <conditionalFormatting sqref="E36:L36">
    <cfRule type="expression" dxfId="19" priority="24">
      <formula>$C$3&lt;&gt;$Q$14</formula>
    </cfRule>
  </conditionalFormatting>
  <conditionalFormatting sqref="A39:D39">
    <cfRule type="expression" dxfId="18" priority="21">
      <formula>$C$3&lt;&gt;$Q$14</formula>
    </cfRule>
  </conditionalFormatting>
  <conditionalFormatting sqref="E39:L39">
    <cfRule type="expression" dxfId="17" priority="22">
      <formula>$C$3&lt;&gt;$Q$14</formula>
    </cfRule>
  </conditionalFormatting>
  <conditionalFormatting sqref="A23:D23">
    <cfRule type="expression" dxfId="16" priority="20">
      <formula>$C$3&lt;&gt;$Q$14</formula>
    </cfRule>
  </conditionalFormatting>
  <conditionalFormatting sqref="I23:L23">
    <cfRule type="expression" dxfId="15" priority="19">
      <formula>$C$3&lt;&gt;$Q$14</formula>
    </cfRule>
  </conditionalFormatting>
  <conditionalFormatting sqref="A29:D29">
    <cfRule type="expression" dxfId="14" priority="15">
      <formula>$C$3&lt;&gt;$Q$14</formula>
    </cfRule>
  </conditionalFormatting>
  <conditionalFormatting sqref="E29:L29">
    <cfRule type="expression" dxfId="13" priority="14">
      <formula>$C$3&lt;&gt;$Q$14</formula>
    </cfRule>
  </conditionalFormatting>
  <conditionalFormatting sqref="A38:D38">
    <cfRule type="expression" dxfId="12" priority="12">
      <formula>$C$3&lt;&gt;$Q$14</formula>
    </cfRule>
  </conditionalFormatting>
  <conditionalFormatting sqref="E38:L38">
    <cfRule type="expression" dxfId="11" priority="13">
      <formula>$C$3&lt;&gt;$Q$14</formula>
    </cfRule>
  </conditionalFormatting>
  <conditionalFormatting sqref="A38:D38">
    <cfRule type="expression" dxfId="10" priority="10">
      <formula>$C$3&lt;&gt;$Q$14</formula>
    </cfRule>
  </conditionalFormatting>
  <conditionalFormatting sqref="E38:L38">
    <cfRule type="expression" dxfId="9" priority="11">
      <formula>$C$3&lt;&gt;$Q$14</formula>
    </cfRule>
  </conditionalFormatting>
  <conditionalFormatting sqref="E12:F12">
    <cfRule type="expression" dxfId="8" priority="9">
      <formula>$C$3&lt;&gt;$Q$14</formula>
    </cfRule>
  </conditionalFormatting>
  <conditionalFormatting sqref="G13:H16">
    <cfRule type="expression" dxfId="7" priority="8">
      <formula>$C$3&lt;&gt;$Q$14</formula>
    </cfRule>
  </conditionalFormatting>
  <conditionalFormatting sqref="G11:H11">
    <cfRule type="expression" dxfId="6" priority="7">
      <formula>$C$3&lt;&gt;$Q$14</formula>
    </cfRule>
  </conditionalFormatting>
  <conditionalFormatting sqref="G12:H12">
    <cfRule type="expression" dxfId="5" priority="6">
      <formula>$C$3&lt;&gt;$Q$14</formula>
    </cfRule>
  </conditionalFormatting>
  <conditionalFormatting sqref="G23:H24">
    <cfRule type="expression" dxfId="4" priority="5">
      <formula>$C$3&lt;&gt;$Q$14</formula>
    </cfRule>
  </conditionalFormatting>
  <conditionalFormatting sqref="E23:F24">
    <cfRule type="expression" dxfId="3" priority="4">
      <formula>$C$3&lt;&gt;$Q$14</formula>
    </cfRule>
  </conditionalFormatting>
  <conditionalFormatting sqref="E23:H24">
    <cfRule type="expression" dxfId="2" priority="3">
      <formula>$C$3&lt;&gt;$Q$14</formula>
    </cfRule>
  </conditionalFormatting>
  <conditionalFormatting sqref="E23:H24">
    <cfRule type="expression" dxfId="1" priority="2">
      <formula>$C$3&lt;&gt;$Q$14</formula>
    </cfRule>
  </conditionalFormatting>
  <conditionalFormatting sqref="E23:H24">
    <cfRule type="expression" dxfId="0" priority="1">
      <formula>$C$3&lt;&gt;$Q$14</formula>
    </cfRule>
  </conditionalFormatting>
  <dataValidations disablePrompts="1" count="1">
    <dataValidation allowBlank="1" showInputMessage="1" showErrorMessage="1" prompt="Enter issues specific to your Order / LTA.  i.e. Free Hardware, Change Clause, etc" sqref="A20:A22 A27 A32 A36:A40" xr:uid="{62710F72-6B06-49D6-A3C0-CA113AC42275}"/>
  </dataValidations>
  <pageMargins left="0.7" right="0.7" top="0.75" bottom="0.75" header="0.3" footer="0.3"/>
  <pageSetup scale="71" fitToHeight="0" orientation="portrait" r:id="rId1"/>
  <headerFooter>
    <oddFooter>&amp;LForm SCMP 7.4 (d)&amp;CNeg Plan &amp;
Agreement Scorecard Calculator&amp;RRevision A
Effective Date 09/1/2022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2CD10-07D2-48D3-88CB-42503624D654}">
  <sheetPr>
    <pageSetUpPr fitToPage="1"/>
  </sheetPr>
  <dimension ref="A1:I35"/>
  <sheetViews>
    <sheetView zoomScaleNormal="100" workbookViewId="0">
      <selection activeCell="D53" sqref="D53"/>
    </sheetView>
  </sheetViews>
  <sheetFormatPr defaultColWidth="17.140625" defaultRowHeight="27" customHeight="1" x14ac:dyDescent="0.25"/>
  <cols>
    <col min="2" max="2" width="7.28515625" customWidth="1"/>
    <col min="3" max="3" width="26" customWidth="1"/>
    <col min="4" max="4" width="50" customWidth="1"/>
    <col min="5" max="7" width="19.7109375" customWidth="1"/>
    <col min="8" max="9" width="15.85546875" customWidth="1"/>
  </cols>
  <sheetData>
    <row r="1" spans="1:9" ht="27" customHeight="1" thickBot="1" x14ac:dyDescent="0.3">
      <c r="B1" s="162" t="s">
        <v>168</v>
      </c>
      <c r="C1" s="163"/>
      <c r="D1" s="14"/>
      <c r="E1" s="162" t="s">
        <v>249</v>
      </c>
      <c r="F1" s="164"/>
      <c r="G1" s="163"/>
      <c r="H1" s="165" t="s">
        <v>169</v>
      </c>
      <c r="I1" s="166"/>
    </row>
    <row r="2" spans="1:9" ht="27" customHeight="1" thickBot="1" x14ac:dyDescent="0.3">
      <c r="B2" s="15"/>
      <c r="C2" s="16"/>
      <c r="D2" s="17"/>
      <c r="E2" s="17"/>
      <c r="F2" s="17"/>
      <c r="G2" s="17"/>
      <c r="H2" s="17"/>
      <c r="I2" s="18"/>
    </row>
    <row r="3" spans="1:9" ht="27" customHeight="1" thickBot="1" x14ac:dyDescent="0.3">
      <c r="A3" s="19"/>
      <c r="B3" s="20" t="s">
        <v>170</v>
      </c>
      <c r="C3" s="21" t="s">
        <v>171</v>
      </c>
      <c r="D3" s="22" t="s">
        <v>172</v>
      </c>
      <c r="E3" s="22" t="s">
        <v>173</v>
      </c>
      <c r="F3" s="22" t="s">
        <v>174</v>
      </c>
      <c r="G3" s="22" t="s">
        <v>175</v>
      </c>
      <c r="H3" s="22" t="s">
        <v>176</v>
      </c>
      <c r="I3" s="22" t="s">
        <v>177</v>
      </c>
    </row>
    <row r="4" spans="1:9" ht="27" customHeight="1" x14ac:dyDescent="0.25">
      <c r="A4" s="167" t="s">
        <v>178</v>
      </c>
      <c r="B4" s="23">
        <v>1</v>
      </c>
      <c r="C4" s="24" t="s">
        <v>127</v>
      </c>
      <c r="D4" s="25" t="s">
        <v>128</v>
      </c>
      <c r="E4" s="26">
        <f>IF(D4='Scoring Inputs'!B2,'Scoring Inputs'!B1,IF(D4='Scoring Inputs'!C2,'Scoring Inputs'!C1,IF(D4='Scoring Inputs'!D2,'Scoring Inputs'!D1,IF(D4='Scoring Inputs'!E2,'Scoring Inputs'!E1))))</f>
        <v>7</v>
      </c>
      <c r="F4" s="27">
        <v>0.1</v>
      </c>
      <c r="G4" s="169">
        <v>0.09</v>
      </c>
      <c r="H4" s="28">
        <f>E4*F4</f>
        <v>0.70000000000000007</v>
      </c>
      <c r="I4" s="172">
        <f>((E4+E5+E6)/3)*G4</f>
        <v>0.63</v>
      </c>
    </row>
    <row r="5" spans="1:9" ht="27" customHeight="1" x14ac:dyDescent="0.25">
      <c r="A5" s="168"/>
      <c r="B5" s="29">
        <v>2</v>
      </c>
      <c r="C5" s="30" t="s">
        <v>132</v>
      </c>
      <c r="D5" s="31" t="s">
        <v>0</v>
      </c>
      <c r="E5" s="26">
        <f>IF(D5='Scoring Inputs'!B4,'Scoring Inputs'!B3,IF(D5='Scoring Inputs'!C4,'Scoring Inputs'!C3,IF(D5='Scoring Inputs'!D4,'Scoring Inputs'!D3,IF(D5='Scoring Inputs'!E4,'Scoring Inputs'!E3,IF(D5='Scoring Inputs'!F4,'Scoring Inputs'!F3,IF(D5='Scoring Inputs'!G4,'Scoring Inputs'!G3,IF(D5='Scoring Inputs'!H4,'Scoring Inputs'!H3,IF(D5='Scoring Inputs'!I4,'Scoring Inputs'!I3))))))))</f>
        <v>7</v>
      </c>
      <c r="F5" s="32">
        <v>0.08</v>
      </c>
      <c r="G5" s="170"/>
      <c r="H5" s="33">
        <f t="shared" ref="H5:H32" si="0">E5*F5</f>
        <v>0.56000000000000005</v>
      </c>
      <c r="I5" s="173"/>
    </row>
    <row r="6" spans="1:9" ht="27" customHeight="1" x14ac:dyDescent="0.25">
      <c r="A6" s="168"/>
      <c r="B6" s="29">
        <v>3</v>
      </c>
      <c r="C6" s="30" t="s">
        <v>1</v>
      </c>
      <c r="D6" s="31" t="s">
        <v>0</v>
      </c>
      <c r="E6" s="26">
        <f>IF(D6='Scoring Inputs'!B5,'Scoring Inputs'!B3,IF(D6='Scoring Inputs'!C5,'Scoring Inputs'!C3,IF(D6='Scoring Inputs'!D5,'Scoring Inputs'!D3,IF(D6='Scoring Inputs'!E5,'Scoring Inputs'!E3,IF(D6='Scoring Inputs'!F5,'Scoring Inputs'!F3,IF(D6='Scoring Inputs'!G5,'Scoring Inputs'!G3,IF(D6='Scoring Inputs'!H5,'Scoring Inputs'!H3,IF(D6='Scoring Inputs'!I5,'Scoring Inputs'!I3))))))))</f>
        <v>7</v>
      </c>
      <c r="F6" s="32">
        <v>0.08</v>
      </c>
      <c r="G6" s="171"/>
      <c r="H6" s="33">
        <f t="shared" si="0"/>
        <v>0.56000000000000005</v>
      </c>
      <c r="I6" s="173"/>
    </row>
    <row r="7" spans="1:9" ht="27" customHeight="1" x14ac:dyDescent="0.25">
      <c r="A7" s="168"/>
      <c r="B7" s="29">
        <v>4</v>
      </c>
      <c r="C7" s="30" t="s">
        <v>2</v>
      </c>
      <c r="D7" s="31" t="s">
        <v>134</v>
      </c>
      <c r="E7" s="26">
        <f>IF(D7='Scoring Inputs'!B7,'Scoring Inputs'!B6,IF(D7='Scoring Inputs'!C7,'Scoring Inputs'!C6,IF(D7='Scoring Inputs'!D7,'Scoring Inputs'!D6,IF(D7='Scoring Inputs'!E7,'Scoring Inputs'!E6,IF(D7='Scoring Inputs'!F7,'Scoring Inputs'!F6,IF(D7='Scoring Inputs'!G7,'Scoring Inputs'!G6))))))</f>
        <v>7</v>
      </c>
      <c r="F7" s="32">
        <v>0.06</v>
      </c>
      <c r="G7" s="174">
        <v>7.0000000000000007E-2</v>
      </c>
      <c r="H7" s="33">
        <f t="shared" si="0"/>
        <v>0.42</v>
      </c>
      <c r="I7" s="173">
        <f>((E7+E8)/2)*G7</f>
        <v>0.49000000000000005</v>
      </c>
    </row>
    <row r="8" spans="1:9" ht="27" customHeight="1" x14ac:dyDescent="0.25">
      <c r="A8" s="168"/>
      <c r="B8" s="29">
        <v>5</v>
      </c>
      <c r="C8" s="30" t="s">
        <v>3</v>
      </c>
      <c r="D8" s="34">
        <v>1</v>
      </c>
      <c r="E8" s="26">
        <f>IF(D8='Scoring Inputs'!B9,'Scoring Inputs'!B8,IF(D8='Scoring Inputs'!C9,'Scoring Inputs'!C8,IF(D8='Scoring Inputs'!D9,'Scoring Inputs'!D8,IF(D8='Scoring Inputs'!E9,'Scoring Inputs'!E8,IF(D8='Scoring Inputs'!F9,'Scoring Inputs'!F8,IF(D8='Scoring Inputs'!G9,'Scoring Inputs'!G8,IF(D8='Scoring Inputs'!H9,'Scoring Inputs'!H8,IF(D8='Scoring Inputs'!I9,'Scoring Inputs'!I8))))))))</f>
        <v>7</v>
      </c>
      <c r="F8" s="32">
        <v>0.06</v>
      </c>
      <c r="G8" s="174"/>
      <c r="H8" s="33">
        <f t="shared" si="0"/>
        <v>0.42</v>
      </c>
      <c r="I8" s="173"/>
    </row>
    <row r="9" spans="1:9" ht="27" customHeight="1" x14ac:dyDescent="0.25">
      <c r="A9" s="168"/>
      <c r="B9" s="29">
        <v>6</v>
      </c>
      <c r="C9" s="30" t="s">
        <v>10</v>
      </c>
      <c r="D9" s="31" t="s">
        <v>11</v>
      </c>
      <c r="E9" s="26">
        <f>IF(D9='Scoring Inputs'!B11,'Scoring Inputs'!B10,IF(D9='Scoring Inputs'!C11,'Scoring Inputs'!C10,IF(D9='Scoring Inputs'!D11,'Scoring Inputs'!D10,IF(D9='Scoring Inputs'!E11,'Scoring Inputs'!E10,IF(D9='Scoring Inputs'!F11,'Scoring Inputs'!F10,IF(D9='Scoring Inputs'!G11,'Scoring Inputs'!G10))))))</f>
        <v>7</v>
      </c>
      <c r="F9" s="32">
        <v>0.02</v>
      </c>
      <c r="G9" s="32">
        <v>0.02</v>
      </c>
      <c r="H9" s="33">
        <f t="shared" si="0"/>
        <v>0.14000000000000001</v>
      </c>
      <c r="I9" s="36"/>
    </row>
    <row r="10" spans="1:9" ht="27" customHeight="1" x14ac:dyDescent="0.25">
      <c r="A10" s="168"/>
      <c r="B10" s="29">
        <v>7</v>
      </c>
      <c r="C10" s="30" t="s">
        <v>17</v>
      </c>
      <c r="D10" s="31" t="s">
        <v>0</v>
      </c>
      <c r="E10" s="26">
        <f>IF(D10='Scoring Inputs'!B13,'Scoring Inputs'!B12,IF(D10='Scoring Inputs'!C13,'Scoring Inputs'!C12,IF(D10='Scoring Inputs'!D13,'Scoring Inputs'!D12,IF(D10='Scoring Inputs'!E13,'Scoring Inputs'!E12,IF(D10='Scoring Inputs'!F13,'Scoring Inputs'!F12)))))</f>
        <v>7</v>
      </c>
      <c r="F10" s="32">
        <v>0.02</v>
      </c>
      <c r="G10" s="35"/>
      <c r="H10" s="33">
        <f t="shared" si="0"/>
        <v>0.14000000000000001</v>
      </c>
      <c r="I10" s="37">
        <f>E10*G10</f>
        <v>0</v>
      </c>
    </row>
    <row r="11" spans="1:9" ht="27" customHeight="1" x14ac:dyDescent="0.25">
      <c r="A11" s="158" t="s">
        <v>250</v>
      </c>
      <c r="B11" s="38">
        <v>8</v>
      </c>
      <c r="C11" s="39" t="s">
        <v>179</v>
      </c>
      <c r="D11" s="34" t="s">
        <v>23</v>
      </c>
      <c r="E11" s="40">
        <f>IF(D11='Scoring Inputs'!B15,'Scoring Inputs'!B14,IF(D11='Scoring Inputs'!C15,'Scoring Inputs'!C14,IF(D11='Scoring Inputs'!D15,'Scoring Inputs'!D14,IF(D11='Scoring Inputs'!E15,'Scoring Inputs'!E14,IF(D11='Scoring Inputs'!F15,'Scoring Inputs'!F14,IF(D11='Scoring Inputs'!G15,'Scoring Inputs'!G14))))))</f>
        <v>7</v>
      </c>
      <c r="F11" s="41">
        <v>7.0000000000000007E-2</v>
      </c>
      <c r="G11" s="42">
        <v>7.0000000000000007E-2</v>
      </c>
      <c r="H11" s="43">
        <f t="shared" si="0"/>
        <v>0.49000000000000005</v>
      </c>
      <c r="I11" s="44">
        <f t="shared" ref="I11:I32" si="1">E11*G11</f>
        <v>0.49000000000000005</v>
      </c>
    </row>
    <row r="12" spans="1:9" ht="27" customHeight="1" x14ac:dyDescent="0.25">
      <c r="A12" s="158"/>
      <c r="B12" s="38">
        <v>9</v>
      </c>
      <c r="C12" s="39" t="s">
        <v>181</v>
      </c>
      <c r="D12" s="34" t="s">
        <v>30</v>
      </c>
      <c r="E12" s="40">
        <f>IF(D12='Scoring Inputs'!B17,'Scoring Inputs'!B16,IF(D12='Scoring Inputs'!C17,'Scoring Inputs'!C16,IF(D12='Scoring Inputs'!D17,'Scoring Inputs'!D16,IF(D12='Scoring Inputs'!E17,'Scoring Inputs'!E16,IF(D12='Scoring Inputs'!F17,'Scoring Inputs'!F16)))))</f>
        <v>7</v>
      </c>
      <c r="F12" s="41">
        <v>4.0000000000000008E-2</v>
      </c>
      <c r="G12" s="42">
        <v>0.03</v>
      </c>
      <c r="H12" s="43">
        <f t="shared" si="0"/>
        <v>0.28000000000000003</v>
      </c>
      <c r="I12" s="44">
        <f t="shared" si="1"/>
        <v>0.21</v>
      </c>
    </row>
    <row r="13" spans="1:9" ht="27" customHeight="1" x14ac:dyDescent="0.25">
      <c r="A13" s="158"/>
      <c r="B13" s="38">
        <v>10</v>
      </c>
      <c r="C13" s="39" t="s">
        <v>182</v>
      </c>
      <c r="D13" s="34" t="s">
        <v>30</v>
      </c>
      <c r="E13" s="40">
        <f>IF(D13='Scoring Inputs'!B19,'Scoring Inputs'!B18,IF(D13='Scoring Inputs'!C19,'Scoring Inputs'!C18,IF(D13='Scoring Inputs'!D19,'Scoring Inputs'!D18,IF(D13='Scoring Inputs'!E19,'Scoring Inputs'!E18,IF(D13='Scoring Inputs'!F19,'Scoring Inputs'!F18)))))</f>
        <v>7</v>
      </c>
      <c r="F13" s="41">
        <v>4.0000000000000008E-2</v>
      </c>
      <c r="G13" s="35"/>
      <c r="H13" s="43">
        <f t="shared" si="0"/>
        <v>0.28000000000000003</v>
      </c>
      <c r="I13" s="36"/>
    </row>
    <row r="14" spans="1:9" ht="27" customHeight="1" x14ac:dyDescent="0.25">
      <c r="A14" s="158"/>
      <c r="B14" s="38">
        <v>11</v>
      </c>
      <c r="C14" s="39" t="s">
        <v>35</v>
      </c>
      <c r="D14" s="34" t="s">
        <v>36</v>
      </c>
      <c r="E14" s="40">
        <f>IF(D14='Scoring Inputs'!B21,'Scoring Inputs'!B20,IF(D14='Scoring Inputs'!C21,'Scoring Inputs'!C20,IF(D14='Scoring Inputs'!D21,'Scoring Inputs'!D20)))</f>
        <v>7</v>
      </c>
      <c r="F14" s="41">
        <v>0.01</v>
      </c>
      <c r="G14" s="35"/>
      <c r="H14" s="43">
        <f t="shared" si="0"/>
        <v>7.0000000000000007E-2</v>
      </c>
      <c r="I14" s="36"/>
    </row>
    <row r="15" spans="1:9" ht="27" customHeight="1" x14ac:dyDescent="0.25">
      <c r="A15" s="158"/>
      <c r="B15" s="38">
        <v>12</v>
      </c>
      <c r="C15" s="39" t="s">
        <v>37</v>
      </c>
      <c r="D15" s="34">
        <v>300</v>
      </c>
      <c r="E15" s="40">
        <f>IF(D15='Scoring Inputs'!B23,'Scoring Inputs'!B22,IF(D15='Scoring Inputs'!C23,'Scoring Inputs'!C22,IF(D15='Scoring Inputs'!D23,'Scoring Inputs'!D22,IF(D15='Scoring Inputs'!E23,'Scoring Inputs'!E22,IF(D15='Scoring Inputs'!F23,'Scoring Inputs'!F22)))))</f>
        <v>7</v>
      </c>
      <c r="F15" s="41">
        <v>4.0000000000000008E-2</v>
      </c>
      <c r="G15" s="42">
        <v>0.05</v>
      </c>
      <c r="H15" s="43">
        <f t="shared" si="0"/>
        <v>0.28000000000000003</v>
      </c>
      <c r="I15" s="44">
        <f t="shared" si="1"/>
        <v>0.35000000000000003</v>
      </c>
    </row>
    <row r="16" spans="1:9" ht="27" customHeight="1" x14ac:dyDescent="0.25">
      <c r="A16" s="158"/>
      <c r="B16" s="38">
        <v>13</v>
      </c>
      <c r="C16" s="39" t="s">
        <v>41</v>
      </c>
      <c r="D16" s="34" t="s">
        <v>42</v>
      </c>
      <c r="E16" s="40">
        <f>IF(D16='Scoring Inputs'!B25,'Scoring Inputs'!B24,IF(D16='Scoring Inputs'!C25,'Scoring Inputs'!C24,IF(D16='Scoring Inputs'!D25,'Scoring Inputs'!D24,IF(D16='Scoring Inputs'!E25,'Scoring Inputs'!E24,IF(D16='Scoring Inputs'!F25,'Scoring Inputs'!F24)))))</f>
        <v>7</v>
      </c>
      <c r="F16" s="41">
        <v>0.04</v>
      </c>
      <c r="G16" s="42">
        <v>0.04</v>
      </c>
      <c r="H16" s="43">
        <f t="shared" si="0"/>
        <v>0.28000000000000003</v>
      </c>
      <c r="I16" s="44">
        <f t="shared" si="1"/>
        <v>0.28000000000000003</v>
      </c>
    </row>
    <row r="17" spans="1:9" ht="27" customHeight="1" x14ac:dyDescent="0.25">
      <c r="A17" s="158"/>
      <c r="B17" s="38">
        <v>14</v>
      </c>
      <c r="C17" s="39" t="s">
        <v>143</v>
      </c>
      <c r="D17" s="31" t="s">
        <v>47</v>
      </c>
      <c r="E17" s="40">
        <f>IF(D17='Scoring Inputs'!B27,'Scoring Inputs'!B26,IF(D17='Scoring Inputs'!C27,'Scoring Inputs'!C26,IF(D17='Scoring Inputs'!D27,'Scoring Inputs'!D26,IF(D17='Scoring Inputs'!E27,'Scoring Inputs'!E26,IF(D17='Scoring Inputs'!F27,'Scoring Inputs'!F26)))))</f>
        <v>7</v>
      </c>
      <c r="F17" s="41">
        <v>0.04</v>
      </c>
      <c r="G17" s="42">
        <v>0.05</v>
      </c>
      <c r="H17" s="43">
        <f t="shared" si="0"/>
        <v>0.28000000000000003</v>
      </c>
      <c r="I17" s="44">
        <f t="shared" si="1"/>
        <v>0.35000000000000003</v>
      </c>
    </row>
    <row r="18" spans="1:9" ht="27" customHeight="1" x14ac:dyDescent="0.25">
      <c r="A18" s="158"/>
      <c r="B18" s="38">
        <v>15</v>
      </c>
      <c r="C18" s="39" t="s">
        <v>50</v>
      </c>
      <c r="D18" s="34" t="s">
        <v>51</v>
      </c>
      <c r="E18" s="40">
        <f>IF(D18='Scoring Inputs'!B29,'Scoring Inputs'!B28,IF(D18='Scoring Inputs'!C29,'Scoring Inputs'!C28,IF(D18='Scoring Inputs'!D29,'Scoring Inputs'!D28,IF(D18='Scoring Inputs'!E29,'Scoring Inputs'!E28,IF(D18='Scoring Inputs'!F29,'Scoring Inputs'!F28,IF(D18='Scoring Inputs'!G29,'Scoring Inputs'!G28,IF(D18='Scoring Inputs'!H29,'Scoring Inputs'!H28)))))))</f>
        <v>7</v>
      </c>
      <c r="F18" s="41">
        <v>0.01</v>
      </c>
      <c r="G18" s="42">
        <v>0.05</v>
      </c>
      <c r="H18" s="43">
        <f t="shared" si="0"/>
        <v>7.0000000000000007E-2</v>
      </c>
      <c r="I18" s="36"/>
    </row>
    <row r="19" spans="1:9" ht="27" customHeight="1" x14ac:dyDescent="0.25">
      <c r="A19" s="158"/>
      <c r="B19" s="38">
        <v>16</v>
      </c>
      <c r="C19" s="39" t="s">
        <v>58</v>
      </c>
      <c r="D19" s="34" t="s">
        <v>59</v>
      </c>
      <c r="E19" s="40">
        <f>IF(D19='Scoring Inputs'!B31,'Scoring Inputs'!B30,IF(D19='Scoring Inputs'!C31,'Scoring Inputs'!C30,IF(D19='Scoring Inputs'!D31,'Scoring Inputs'!D30,IF(D19='Scoring Inputs'!E31,'Scoring Inputs'!E30))))</f>
        <v>7</v>
      </c>
      <c r="F19" s="41">
        <v>0.06</v>
      </c>
      <c r="G19" s="42">
        <v>0.04</v>
      </c>
      <c r="H19" s="43">
        <f t="shared" si="0"/>
        <v>0.42</v>
      </c>
      <c r="I19" s="36"/>
    </row>
    <row r="20" spans="1:9" ht="27" customHeight="1" x14ac:dyDescent="0.25">
      <c r="A20" s="158"/>
      <c r="B20" s="38">
        <v>17</v>
      </c>
      <c r="C20" s="39" t="s">
        <v>63</v>
      </c>
      <c r="D20" s="34" t="s">
        <v>64</v>
      </c>
      <c r="E20" s="40">
        <f>IF(D20='Scoring Inputs'!B33,'Scoring Inputs'!B32,IF(D20='Scoring Inputs'!C33,'Scoring Inputs'!C32,IF(D20='Scoring Inputs'!D33,'Scoring Inputs'!D32,IF(D20='Scoring Inputs'!E33,'Scoring Inputs'!E32,IF(D20='Scoring Inputs'!F33,'Scoring Inputs'!F32,IF(D20='Scoring Inputs'!G33,'Scoring Inputs'!G32))))))</f>
        <v>7</v>
      </c>
      <c r="F20" s="41">
        <v>0.02</v>
      </c>
      <c r="G20" s="42">
        <v>0.04</v>
      </c>
      <c r="H20" s="43">
        <f t="shared" si="0"/>
        <v>0.14000000000000001</v>
      </c>
      <c r="I20" s="36"/>
    </row>
    <row r="21" spans="1:9" ht="27" customHeight="1" thickBot="1" x14ac:dyDescent="0.3">
      <c r="A21" s="158"/>
      <c r="B21" s="38">
        <v>18</v>
      </c>
      <c r="C21" s="39" t="s">
        <v>70</v>
      </c>
      <c r="D21" s="34" t="s">
        <v>73</v>
      </c>
      <c r="E21" s="40">
        <f>IF(D21='Scoring Inputs'!B35,'Scoring Inputs'!B34,IF(D21='Scoring Inputs'!C35,'Scoring Inputs'!C34,IF(D21='Scoring Inputs'!D35,'Scoring Inputs'!D34,IF(D21='Scoring Inputs'!E35,'Scoring Inputs'!E34))))</f>
        <v>7</v>
      </c>
      <c r="F21" s="41">
        <v>0.01</v>
      </c>
      <c r="G21" s="42">
        <v>0.04</v>
      </c>
      <c r="H21" s="43">
        <f t="shared" si="0"/>
        <v>7.0000000000000007E-2</v>
      </c>
      <c r="I21" s="44">
        <f t="shared" si="1"/>
        <v>0.28000000000000003</v>
      </c>
    </row>
    <row r="22" spans="1:9" ht="27" customHeight="1" x14ac:dyDescent="0.25">
      <c r="A22" s="159" t="s">
        <v>180</v>
      </c>
      <c r="B22" s="47">
        <v>19</v>
      </c>
      <c r="C22" s="48" t="s">
        <v>74</v>
      </c>
      <c r="D22" s="25" t="s">
        <v>75</v>
      </c>
      <c r="E22" s="49">
        <f>IF(D22='Scoring Inputs'!B37,'Scoring Inputs'!B36,IF(D22='Scoring Inputs'!C37,'Scoring Inputs'!C36,IF(D22='Scoring Inputs'!D37,'Scoring Inputs'!D36,IF(D22='Scoring Inputs'!E37,'Scoring Inputs'!E36,IF(D22='Scoring Inputs'!F37,'Scoring Inputs'!F36,IF(D22='Scoring Inputs'!G37,'Scoring Inputs'!G36))))))</f>
        <v>7</v>
      </c>
      <c r="F22" s="50">
        <v>2.0000000000000004E-2</v>
      </c>
      <c r="G22" s="51">
        <v>0.04</v>
      </c>
      <c r="H22" s="52">
        <f t="shared" si="0"/>
        <v>0.14000000000000001</v>
      </c>
      <c r="I22" s="53">
        <f t="shared" si="1"/>
        <v>0.28000000000000003</v>
      </c>
    </row>
    <row r="23" spans="1:9" ht="27" customHeight="1" x14ac:dyDescent="0.25">
      <c r="A23" s="160"/>
      <c r="B23" s="54">
        <v>20</v>
      </c>
      <c r="C23" s="55" t="s">
        <v>81</v>
      </c>
      <c r="D23" s="34" t="s">
        <v>75</v>
      </c>
      <c r="E23" s="56">
        <f>IF(D23='Scoring Inputs'!B39,'Scoring Inputs'!B38,IF(D23='Scoring Inputs'!C39,'Scoring Inputs'!C38,IF(D23='Scoring Inputs'!D39,'Scoring Inputs'!D38,IF(D23='Scoring Inputs'!E39,'Scoring Inputs'!E38))))</f>
        <v>7</v>
      </c>
      <c r="F23" s="57">
        <v>2.0000000000000004E-2</v>
      </c>
      <c r="G23" s="58">
        <v>0.04</v>
      </c>
      <c r="H23" s="59">
        <f t="shared" si="0"/>
        <v>0.14000000000000001</v>
      </c>
      <c r="I23" s="60">
        <f t="shared" si="1"/>
        <v>0.28000000000000003</v>
      </c>
    </row>
    <row r="24" spans="1:9" ht="27" customHeight="1" x14ac:dyDescent="0.25">
      <c r="A24" s="160"/>
      <c r="B24" s="54">
        <v>21</v>
      </c>
      <c r="C24" s="55" t="s">
        <v>85</v>
      </c>
      <c r="D24" s="34" t="s">
        <v>86</v>
      </c>
      <c r="E24" s="56">
        <f>IF(D24='Scoring Inputs'!B41,'Scoring Inputs'!B40,IF(D24='Scoring Inputs'!C41,'Scoring Inputs'!C40,IF(D24='Scoring Inputs'!D41,'Scoring Inputs'!D40,IF(D24='Scoring Inputs'!E41,'Scoring Inputs'!E40,IF(D24='Scoring Inputs'!F41,'Scoring Inputs'!F40,IF(D24='Scoring Inputs'!G41,'Scoring Inputs'!G40,IF(D24='Scoring Inputs'!H41,'Scoring Inputs'!H40)))))))</f>
        <v>7</v>
      </c>
      <c r="F24" s="57">
        <v>2.0000000000000004E-2</v>
      </c>
      <c r="G24" s="58">
        <v>0.04</v>
      </c>
      <c r="H24" s="59">
        <f t="shared" si="0"/>
        <v>0.14000000000000001</v>
      </c>
      <c r="I24" s="60">
        <f t="shared" si="1"/>
        <v>0.28000000000000003</v>
      </c>
    </row>
    <row r="25" spans="1:9" ht="27" customHeight="1" x14ac:dyDescent="0.25">
      <c r="A25" s="160"/>
      <c r="B25" s="54">
        <v>22</v>
      </c>
      <c r="C25" s="55" t="s">
        <v>93</v>
      </c>
      <c r="D25" s="34" t="s">
        <v>75</v>
      </c>
      <c r="E25" s="56">
        <f>IF(D25='Scoring Inputs'!B42,'Scoring Inputs'!B40,IF(D25='Scoring Inputs'!C42,'Scoring Inputs'!C40,IF(D25='Scoring Inputs'!D42,'Scoring Inputs'!D40,IF(D25='Scoring Inputs'!E42,'Scoring Inputs'!E40,IF(D25='Scoring Inputs'!F42,'Scoring Inputs'!F40,IF(D25='Scoring Inputs'!G42,'Scoring Inputs'!G40,IF(D25='Scoring Inputs'!H42,'Scoring Inputs'!H40)))))))</f>
        <v>7</v>
      </c>
      <c r="F25" s="57">
        <v>2.0000000000000004E-2</v>
      </c>
      <c r="G25" s="58">
        <v>0.05</v>
      </c>
      <c r="H25" s="59">
        <f t="shared" si="0"/>
        <v>0.14000000000000001</v>
      </c>
      <c r="I25" s="60">
        <f t="shared" si="1"/>
        <v>0.35000000000000003</v>
      </c>
    </row>
    <row r="26" spans="1:9" ht="27" customHeight="1" x14ac:dyDescent="0.25">
      <c r="A26" s="160"/>
      <c r="B26" s="54">
        <v>23</v>
      </c>
      <c r="C26" s="55" t="s">
        <v>100</v>
      </c>
      <c r="D26" s="34" t="s">
        <v>86</v>
      </c>
      <c r="E26" s="56">
        <f>IF(D26='Scoring Inputs'!B43,'Scoring Inputs'!B40,IF(D26='Scoring Inputs'!C43,'Scoring Inputs'!C40,IF(D26='Scoring Inputs'!D43,'Scoring Inputs'!D40,IF(D26='Scoring Inputs'!E43,'Scoring Inputs'!E40,IF(D26='Scoring Inputs'!F43,'Scoring Inputs'!F40,IF(D26='Scoring Inputs'!G43,'Scoring Inputs'!G40,IF(D26='Scoring Inputs'!H43,'Scoring Inputs'!H40)))))))</f>
        <v>7</v>
      </c>
      <c r="F26" s="57">
        <v>1.0000000000000002E-2</v>
      </c>
      <c r="G26" s="58">
        <v>0.03</v>
      </c>
      <c r="H26" s="59">
        <f t="shared" si="0"/>
        <v>7.0000000000000007E-2</v>
      </c>
      <c r="I26" s="60">
        <f t="shared" si="1"/>
        <v>0.21</v>
      </c>
    </row>
    <row r="27" spans="1:9" ht="43.5" customHeight="1" x14ac:dyDescent="0.25">
      <c r="A27" s="160"/>
      <c r="B27" s="54">
        <v>24</v>
      </c>
      <c r="C27" s="55" t="s">
        <v>144</v>
      </c>
      <c r="D27" s="34" t="s">
        <v>146</v>
      </c>
      <c r="E27" s="56">
        <f>IF(D27='Scoring Inputs'!B45,'Scoring Inputs'!B44,IF(D27='Scoring Inputs'!C45,'Scoring Inputs'!C44,IF(D27='Scoring Inputs'!D45,'Scoring Inputs'!D44,IF(D27='Scoring Inputs'!E45,'Scoring Inputs'!E44,IF(D27='Scoring Inputs'!F45,'Scoring Inputs'!F44,IF(D27='Scoring Inputs'!G45,'Scoring Inputs'!G44,IF(D27='Scoring Inputs'!H45,'Scoring Inputs'!H44)))))))</f>
        <v>7</v>
      </c>
      <c r="F27" s="57">
        <v>2.0000000000000004E-2</v>
      </c>
      <c r="G27" s="58">
        <v>0.04</v>
      </c>
      <c r="H27" s="59">
        <f t="shared" si="0"/>
        <v>0.14000000000000001</v>
      </c>
      <c r="I27" s="60">
        <f t="shared" si="1"/>
        <v>0.28000000000000003</v>
      </c>
    </row>
    <row r="28" spans="1:9" ht="27" customHeight="1" x14ac:dyDescent="0.25">
      <c r="A28" s="160"/>
      <c r="B28" s="54">
        <v>25</v>
      </c>
      <c r="C28" s="55" t="s">
        <v>110</v>
      </c>
      <c r="D28" s="34" t="s">
        <v>86</v>
      </c>
      <c r="E28" s="56">
        <f>IF(D28='Scoring Inputs'!B47,'Scoring Inputs'!B46,IF(D28='Scoring Inputs'!C47,'Scoring Inputs'!C46,IF(D28='Scoring Inputs'!D47,'Scoring Inputs'!D46,IF(D28='Scoring Inputs'!E47,'Scoring Inputs'!E46,IF(D28='Scoring Inputs'!F47,'Scoring Inputs'!F46,IF(D28='Scoring Inputs'!G47,'Scoring Inputs'!G46))))))</f>
        <v>7</v>
      </c>
      <c r="F28" s="57">
        <v>2.0000000000000004E-2</v>
      </c>
      <c r="G28" s="58">
        <v>0.04</v>
      </c>
      <c r="H28" s="59">
        <f t="shared" si="0"/>
        <v>0.14000000000000001</v>
      </c>
      <c r="I28" s="60">
        <f t="shared" si="1"/>
        <v>0.28000000000000003</v>
      </c>
    </row>
    <row r="29" spans="1:9" ht="27" customHeight="1" x14ac:dyDescent="0.25">
      <c r="A29" s="160"/>
      <c r="B29" s="54">
        <v>26</v>
      </c>
      <c r="C29" s="55" t="s">
        <v>111</v>
      </c>
      <c r="D29" s="34" t="s">
        <v>86</v>
      </c>
      <c r="E29" s="56">
        <f>IF(D29='Scoring Inputs'!B49,'Scoring Inputs'!B48,IF(D29='Scoring Inputs'!C49,'Scoring Inputs'!C48,IF(D29='Scoring Inputs'!D49,'Scoring Inputs'!D48,IF(D29='Scoring Inputs'!E49,'Scoring Inputs'!E48,IF(D29='Scoring Inputs'!F49,'Scoring Inputs'!F48,IF(D29='Scoring Inputs'!G49,'Scoring Inputs'!G48))))))</f>
        <v>7</v>
      </c>
      <c r="F29" s="57">
        <v>0.02</v>
      </c>
      <c r="G29" s="58">
        <v>0.03</v>
      </c>
      <c r="H29" s="59">
        <f t="shared" si="0"/>
        <v>0.14000000000000001</v>
      </c>
      <c r="I29" s="60">
        <f t="shared" si="1"/>
        <v>0.21</v>
      </c>
    </row>
    <row r="30" spans="1:9" ht="27" customHeight="1" x14ac:dyDescent="0.25">
      <c r="A30" s="160"/>
      <c r="B30" s="54">
        <v>27</v>
      </c>
      <c r="C30" s="55" t="s">
        <v>115</v>
      </c>
      <c r="D30" s="34" t="s">
        <v>116</v>
      </c>
      <c r="E30" s="56">
        <f>IF(D30='Scoring Inputs'!B51,'Scoring Inputs'!B50,IF(D30='Scoring Inputs'!C51,'Scoring Inputs'!C50,IF(D30='Scoring Inputs'!D51,'Scoring Inputs'!D50,IF(D30='Scoring Inputs'!E51,'Scoring Inputs'!E50,IF(D30='Scoring Inputs'!F51,'Scoring Inputs'!F50,IF(D30='Scoring Inputs'!G51,'Scoring Inputs'!G50))))))</f>
        <v>7</v>
      </c>
      <c r="F30" s="57">
        <v>0.01</v>
      </c>
      <c r="G30" s="58">
        <v>0.02</v>
      </c>
      <c r="H30" s="59">
        <f t="shared" si="0"/>
        <v>7.0000000000000007E-2</v>
      </c>
      <c r="I30" s="60">
        <f t="shared" si="1"/>
        <v>0.14000000000000001</v>
      </c>
    </row>
    <row r="31" spans="1:9" ht="52.5" customHeight="1" x14ac:dyDescent="0.25">
      <c r="A31" s="160"/>
      <c r="B31" s="54">
        <v>28</v>
      </c>
      <c r="C31" s="55" t="s">
        <v>120</v>
      </c>
      <c r="D31" s="34" t="s">
        <v>121</v>
      </c>
      <c r="E31" s="56">
        <f>IF(D31='Scoring Inputs'!B53,'Scoring Inputs'!B52,IF(D31='Scoring Inputs'!C53,'Scoring Inputs'!C52,IF(D31='Scoring Inputs'!D53,'Scoring Inputs'!D52,IF(D31='Scoring Inputs'!E53,'Scoring Inputs'!E52,IF(D31='Scoring Inputs'!F53,'Scoring Inputs'!F52,IF(D31='Scoring Inputs'!G53,'Scoring Inputs'!G52,IF(D31='Scoring Inputs'!H53,'Scoring Inputs'!H52)))))))</f>
        <v>7</v>
      </c>
      <c r="F31" s="57">
        <v>0.03</v>
      </c>
      <c r="G31" s="58">
        <v>0.06</v>
      </c>
      <c r="H31" s="59">
        <f t="shared" si="0"/>
        <v>0.21</v>
      </c>
      <c r="I31" s="60">
        <f t="shared" si="1"/>
        <v>0.42</v>
      </c>
    </row>
    <row r="32" spans="1:9" ht="27" customHeight="1" thickBot="1" x14ac:dyDescent="0.3">
      <c r="A32" s="161"/>
      <c r="B32" s="61">
        <v>29</v>
      </c>
      <c r="C32" s="62" t="s">
        <v>125</v>
      </c>
      <c r="D32" s="45" t="s">
        <v>47</v>
      </c>
      <c r="E32" s="63">
        <f>IF(D32='Scoring Inputs'!B55,'Scoring Inputs'!B54,IF(D32='Scoring Inputs'!C55,'Scoring Inputs'!C54,IF(D32='Scoring Inputs'!D55,'Scoring Inputs'!D54)))</f>
        <v>7</v>
      </c>
      <c r="F32" s="64">
        <v>0.01</v>
      </c>
      <c r="G32" s="58">
        <v>0.02</v>
      </c>
      <c r="H32" s="65">
        <f t="shared" si="0"/>
        <v>7.0000000000000007E-2</v>
      </c>
      <c r="I32" s="46">
        <f t="shared" si="1"/>
        <v>0.14000000000000001</v>
      </c>
    </row>
    <row r="33" spans="2:9" ht="27" customHeight="1" thickBot="1" x14ac:dyDescent="0.3">
      <c r="B33" s="66"/>
      <c r="C33" s="66"/>
      <c r="D33" s="66"/>
      <c r="E33" s="66"/>
      <c r="F33" s="71"/>
      <c r="G33" s="71"/>
      <c r="H33" s="66"/>
      <c r="I33" s="66"/>
    </row>
    <row r="34" spans="2:9" ht="27" customHeight="1" thickBot="1" x14ac:dyDescent="0.3">
      <c r="B34" s="66"/>
      <c r="C34" s="66"/>
      <c r="D34" s="66"/>
      <c r="E34" s="66"/>
      <c r="F34" s="67"/>
      <c r="G34" s="67"/>
      <c r="H34" s="68" t="s">
        <v>176</v>
      </c>
      <c r="I34" s="68" t="s">
        <v>177</v>
      </c>
    </row>
    <row r="35" spans="2:9" ht="27" customHeight="1" thickBot="1" x14ac:dyDescent="0.3">
      <c r="B35" s="66"/>
      <c r="C35" s="66"/>
      <c r="D35" s="66"/>
      <c r="E35" s="66"/>
      <c r="F35" s="66"/>
      <c r="G35" s="1"/>
      <c r="H35" s="69">
        <f>SUM(H4:H32)</f>
        <v>7.0000000000000009</v>
      </c>
      <c r="I35" s="70">
        <f>SUM(I4:I32)</f>
        <v>5.95</v>
      </c>
    </row>
  </sheetData>
  <mergeCells count="10">
    <mergeCell ref="A11:A21"/>
    <mergeCell ref="A22:A32"/>
    <mergeCell ref="B1:C1"/>
    <mergeCell ref="E1:G1"/>
    <mergeCell ref="H1:I1"/>
    <mergeCell ref="A4:A10"/>
    <mergeCell ref="G4:G6"/>
    <mergeCell ref="I4:I6"/>
    <mergeCell ref="G7:G8"/>
    <mergeCell ref="I7:I8"/>
  </mergeCells>
  <pageMargins left="0.7" right="0.7" top="0.75" bottom="0.75" header="0.3" footer="0.3"/>
  <pageSetup scale="47" orientation="portrait" r:id="rId1"/>
  <headerFooter>
    <oddFooter>&amp;LForm SCMP 7.4 (d)&amp;CNeg Plan Agreement Scorecrd Calculator&amp;RRevision A
Effective Date 09/1/2022</oddFooter>
  </headerFooter>
  <extLst>
    <ext xmlns:x14="http://schemas.microsoft.com/office/spreadsheetml/2009/9/main" uri="{CCE6A557-97BC-4b89-ADB6-D9C93CAAB3DF}">
      <x14:dataValidations xmlns:xm="http://schemas.microsoft.com/office/excel/2006/main" disablePrompts="1" count="29">
        <x14:dataValidation type="list" allowBlank="1" showInputMessage="1" showErrorMessage="1" xr:uid="{F9F83583-023C-4BAD-8038-015722C94510}">
          <x14:formula1>
            <xm:f>'Scoring Inputs'!$B$2:$E$2</xm:f>
          </x14:formula1>
          <xm:sqref>D4</xm:sqref>
        </x14:dataValidation>
        <x14:dataValidation type="list" allowBlank="1" showInputMessage="1" showErrorMessage="1" xr:uid="{DD91D8C1-121C-4FA6-8597-7E00A5B7F422}">
          <x14:formula1>
            <xm:f>'Scoring Inputs'!$B$4:$I$4</xm:f>
          </x14:formula1>
          <xm:sqref>D5</xm:sqref>
        </x14:dataValidation>
        <x14:dataValidation type="list" allowBlank="1" showInputMessage="1" showErrorMessage="1" xr:uid="{FA68B413-0217-419C-944A-FD9DA82328C9}">
          <x14:formula1>
            <xm:f>'Scoring Inputs'!$B$5:$I$5</xm:f>
          </x14:formula1>
          <xm:sqref>D6</xm:sqref>
        </x14:dataValidation>
        <x14:dataValidation type="list" allowBlank="1" showInputMessage="1" showErrorMessage="1" xr:uid="{5D6C6830-918B-499B-8ADB-21B026D0402D}">
          <x14:formula1>
            <xm:f>'Scoring Inputs'!$B$7:$G$7</xm:f>
          </x14:formula1>
          <xm:sqref>D7</xm:sqref>
        </x14:dataValidation>
        <x14:dataValidation type="list" allowBlank="1" showInputMessage="1" showErrorMessage="1" xr:uid="{177C1B84-E285-4E5E-879F-9D12BAC26B72}">
          <x14:formula1>
            <xm:f>'Scoring Inputs'!$B$9:$I$9</xm:f>
          </x14:formula1>
          <xm:sqref>D8</xm:sqref>
        </x14:dataValidation>
        <x14:dataValidation type="list" allowBlank="1" showInputMessage="1" showErrorMessage="1" xr:uid="{A356B066-11B3-4000-AA89-71EB2A225C6A}">
          <x14:formula1>
            <xm:f>'Scoring Inputs'!$B$11:$G$11</xm:f>
          </x14:formula1>
          <xm:sqref>D9</xm:sqref>
        </x14:dataValidation>
        <x14:dataValidation type="list" allowBlank="1" showInputMessage="1" showErrorMessage="1" xr:uid="{5CA49D4C-8E20-4946-AC3D-0F2ACE388C81}">
          <x14:formula1>
            <xm:f>'Scoring Inputs'!$B$13:$F$13</xm:f>
          </x14:formula1>
          <xm:sqref>D10</xm:sqref>
        </x14:dataValidation>
        <x14:dataValidation type="list" allowBlank="1" showInputMessage="1" showErrorMessage="1" xr:uid="{FDA5C325-F9A4-4413-876E-3BF0ED6EE79F}">
          <x14:formula1>
            <xm:f>'Scoring Inputs'!$B$15:$G$15</xm:f>
          </x14:formula1>
          <xm:sqref>D11</xm:sqref>
        </x14:dataValidation>
        <x14:dataValidation type="list" allowBlank="1" showInputMessage="1" showErrorMessage="1" xr:uid="{D015E22C-56EB-4AB4-B8E0-A5BF60F9CAB3}">
          <x14:formula1>
            <xm:f>'Scoring Inputs'!$B$17:$F$17</xm:f>
          </x14:formula1>
          <xm:sqref>D12</xm:sqref>
        </x14:dataValidation>
        <x14:dataValidation type="list" allowBlank="1" showInputMessage="1" showErrorMessage="1" xr:uid="{3A3358E8-7150-463E-8FD5-080A8970E07D}">
          <x14:formula1>
            <xm:f>'Scoring Inputs'!$B$19:$F$19</xm:f>
          </x14:formula1>
          <xm:sqref>D13</xm:sqref>
        </x14:dataValidation>
        <x14:dataValidation type="list" allowBlank="1" showInputMessage="1" showErrorMessage="1" xr:uid="{DE7AF03C-0098-4B63-8E36-427C9BA409E9}">
          <x14:formula1>
            <xm:f>'Scoring Inputs'!$B$21:$D$21</xm:f>
          </x14:formula1>
          <xm:sqref>D14</xm:sqref>
        </x14:dataValidation>
        <x14:dataValidation type="list" allowBlank="1" showInputMessage="1" showErrorMessage="1" xr:uid="{AA08867A-E07E-4ECF-9D63-69C2E72FA02D}">
          <x14:formula1>
            <xm:f>'Scoring Inputs'!$B$23:$F$23</xm:f>
          </x14:formula1>
          <xm:sqref>D15</xm:sqref>
        </x14:dataValidation>
        <x14:dataValidation type="list" allowBlank="1" showInputMessage="1" showErrorMessage="1" xr:uid="{8BE3DEE6-3550-4406-AF0A-1EBA6BB61D99}">
          <x14:formula1>
            <xm:f>'Scoring Inputs'!$B$25:$F$25</xm:f>
          </x14:formula1>
          <xm:sqref>D16</xm:sqref>
        </x14:dataValidation>
        <x14:dataValidation type="list" allowBlank="1" showInputMessage="1" showErrorMessage="1" xr:uid="{4401584B-881F-4E51-B5E6-F19B32F42343}">
          <x14:formula1>
            <xm:f>'Scoring Inputs'!$B$27:$F$27</xm:f>
          </x14:formula1>
          <xm:sqref>D17</xm:sqref>
        </x14:dataValidation>
        <x14:dataValidation type="list" allowBlank="1" showInputMessage="1" showErrorMessage="1" xr:uid="{BB9979D4-A128-4C50-B023-26669B2242B9}">
          <x14:formula1>
            <xm:f>'Scoring Inputs'!$B$29:$H$29</xm:f>
          </x14:formula1>
          <xm:sqref>D18</xm:sqref>
        </x14:dataValidation>
        <x14:dataValidation type="list" allowBlank="1" showInputMessage="1" showErrorMessage="1" xr:uid="{55AB434A-CE9C-43FB-A326-0AA9AD081EDB}">
          <x14:formula1>
            <xm:f>'Scoring Inputs'!$B$31:$E$31</xm:f>
          </x14:formula1>
          <xm:sqref>D19</xm:sqref>
        </x14:dataValidation>
        <x14:dataValidation type="list" allowBlank="1" showInputMessage="1" showErrorMessage="1" xr:uid="{12CCEFD1-C001-4DD9-B4E5-B28172513E9C}">
          <x14:formula1>
            <xm:f>'Scoring Inputs'!$B$33:$G$33</xm:f>
          </x14:formula1>
          <xm:sqref>D20</xm:sqref>
        </x14:dataValidation>
        <x14:dataValidation type="list" allowBlank="1" showInputMessage="1" showErrorMessage="1" xr:uid="{A4794726-8E6C-4512-A5B6-E1E8C2EEB6F0}">
          <x14:formula1>
            <xm:f>'Scoring Inputs'!$B$35:$E$35</xm:f>
          </x14:formula1>
          <xm:sqref>D21</xm:sqref>
        </x14:dataValidation>
        <x14:dataValidation type="list" allowBlank="1" showInputMessage="1" showErrorMessage="1" xr:uid="{E6AA5211-4BAE-40D7-BDC9-4C8E4C487744}">
          <x14:formula1>
            <xm:f>'Scoring Inputs'!$B$37:$G$37</xm:f>
          </x14:formula1>
          <xm:sqref>D22</xm:sqref>
        </x14:dataValidation>
        <x14:dataValidation type="list" allowBlank="1" showInputMessage="1" showErrorMessage="1" xr:uid="{EA15D522-7170-4274-9364-6F71874F0C4D}">
          <x14:formula1>
            <xm:f>'Scoring Inputs'!$B$39:$E$39</xm:f>
          </x14:formula1>
          <xm:sqref>D23</xm:sqref>
        </x14:dataValidation>
        <x14:dataValidation type="list" allowBlank="1" showInputMessage="1" showErrorMessage="1" xr:uid="{88F5EA0C-230C-469F-99F4-94C7736C4B67}">
          <x14:formula1>
            <xm:f>'Scoring Inputs'!$B$41:$H$41</xm:f>
          </x14:formula1>
          <xm:sqref>D24</xm:sqref>
        </x14:dataValidation>
        <x14:dataValidation type="list" allowBlank="1" showInputMessage="1" showErrorMessage="1" xr:uid="{EDDE5415-660F-4D3B-A265-8285399844F8}">
          <x14:formula1>
            <xm:f>'Scoring Inputs'!$B$42:$H$42</xm:f>
          </x14:formula1>
          <xm:sqref>D25</xm:sqref>
        </x14:dataValidation>
        <x14:dataValidation type="list" allowBlank="1" showInputMessage="1" showErrorMessage="1" xr:uid="{512C9947-6696-429F-BD34-2BFEF9A4D881}">
          <x14:formula1>
            <xm:f>'Scoring Inputs'!$B$43:$H$43</xm:f>
          </x14:formula1>
          <xm:sqref>D26</xm:sqref>
        </x14:dataValidation>
        <x14:dataValidation type="list" allowBlank="1" showInputMessage="1" showErrorMessage="1" xr:uid="{4CE9DD9D-4D5D-4E9E-A768-3A66618D59B7}">
          <x14:formula1>
            <xm:f>'Scoring Inputs'!$B$45:$H$45</xm:f>
          </x14:formula1>
          <xm:sqref>D27</xm:sqref>
        </x14:dataValidation>
        <x14:dataValidation type="list" allowBlank="1" showInputMessage="1" showErrorMessage="1" xr:uid="{8A97459B-1926-4069-ACEC-C35A0ACF2E38}">
          <x14:formula1>
            <xm:f>'Scoring Inputs'!$B$47:$G$47</xm:f>
          </x14:formula1>
          <xm:sqref>D28</xm:sqref>
        </x14:dataValidation>
        <x14:dataValidation type="list" allowBlank="1" showInputMessage="1" showErrorMessage="1" xr:uid="{E93A952B-2C9D-40BD-BCF1-BB5A441085D6}">
          <x14:formula1>
            <xm:f>'Scoring Inputs'!$B$49:$G$49</xm:f>
          </x14:formula1>
          <xm:sqref>D29</xm:sqref>
        </x14:dataValidation>
        <x14:dataValidation type="list" allowBlank="1" showInputMessage="1" showErrorMessage="1" xr:uid="{5309BCCC-11A7-4F33-89DA-2DBA4699AADC}">
          <x14:formula1>
            <xm:f>'Scoring Inputs'!$B$51:$G$51</xm:f>
          </x14:formula1>
          <xm:sqref>D30</xm:sqref>
        </x14:dataValidation>
        <x14:dataValidation type="list" allowBlank="1" showInputMessage="1" showErrorMessage="1" xr:uid="{C1EEE1BE-A9DB-405D-BFB5-5B47B70F02B4}">
          <x14:formula1>
            <xm:f>'Scoring Inputs'!$B$53:$H$53</xm:f>
          </x14:formula1>
          <xm:sqref>D31</xm:sqref>
        </x14:dataValidation>
        <x14:dataValidation type="list" allowBlank="1" showInputMessage="1" showErrorMessage="1" xr:uid="{95D33D29-EAE9-498F-89C8-C08293188F9B}">
          <x14:formula1>
            <xm:f>'Scoring Inputs'!$B$55:$D$55</xm:f>
          </x14:formula1>
          <xm:sqref>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EA83-1FF3-4D7F-91AC-961C0A46F273}">
  <sheetPr>
    <pageSetUpPr fitToPage="1"/>
  </sheetPr>
  <dimension ref="A1:I55"/>
  <sheetViews>
    <sheetView zoomScaleNormal="100" workbookViewId="0"/>
  </sheetViews>
  <sheetFormatPr defaultRowHeight="15" x14ac:dyDescent="0.25"/>
  <cols>
    <col min="1" max="1" width="18.5703125" customWidth="1"/>
    <col min="2" max="2" width="17.140625" customWidth="1"/>
    <col min="3" max="3" width="20.85546875" customWidth="1"/>
    <col min="4" max="4" width="33" customWidth="1"/>
    <col min="5" max="5" width="24" customWidth="1"/>
    <col min="6" max="6" width="24.85546875" customWidth="1"/>
    <col min="7" max="7" width="30.85546875" customWidth="1"/>
    <col min="8" max="8" width="29.42578125" customWidth="1"/>
    <col min="9" max="9" width="14.85546875" customWidth="1"/>
  </cols>
  <sheetData>
    <row r="1" spans="1:9" x14ac:dyDescent="0.25">
      <c r="A1" s="1"/>
      <c r="B1" s="2">
        <v>7</v>
      </c>
      <c r="C1" s="2">
        <v>5</v>
      </c>
      <c r="D1" s="2">
        <v>3</v>
      </c>
      <c r="E1" s="2">
        <v>1</v>
      </c>
      <c r="F1" s="1"/>
      <c r="G1" s="1"/>
      <c r="H1" s="1"/>
      <c r="I1" s="1"/>
    </row>
    <row r="2" spans="1:9" ht="24" x14ac:dyDescent="0.25">
      <c r="A2" s="10" t="s">
        <v>127</v>
      </c>
      <c r="B2" s="3" t="s">
        <v>128</v>
      </c>
      <c r="C2" s="3" t="s">
        <v>129</v>
      </c>
      <c r="D2" s="3" t="s">
        <v>130</v>
      </c>
      <c r="E2" s="3" t="s">
        <v>131</v>
      </c>
      <c r="F2" s="1"/>
      <c r="G2" s="1"/>
      <c r="H2" s="1"/>
      <c r="I2" s="1"/>
    </row>
    <row r="3" spans="1:9" x14ac:dyDescent="0.25">
      <c r="A3" s="3"/>
      <c r="B3" s="3">
        <v>7</v>
      </c>
      <c r="C3" s="3">
        <v>6</v>
      </c>
      <c r="D3" s="3">
        <v>5</v>
      </c>
      <c r="E3" s="3">
        <v>4</v>
      </c>
      <c r="F3" s="1">
        <v>3</v>
      </c>
      <c r="G3" s="1">
        <v>2</v>
      </c>
      <c r="H3" s="1">
        <v>0</v>
      </c>
      <c r="I3" s="1">
        <v>7</v>
      </c>
    </row>
    <row r="4" spans="1:9" ht="72" x14ac:dyDescent="0.25">
      <c r="A4" s="11" t="s">
        <v>132</v>
      </c>
      <c r="B4" s="4" t="s">
        <v>0</v>
      </c>
      <c r="C4" s="4" t="s">
        <v>156</v>
      </c>
      <c r="D4" s="4" t="s">
        <v>157</v>
      </c>
      <c r="E4" s="4" t="s">
        <v>158</v>
      </c>
      <c r="F4" s="4" t="s">
        <v>159</v>
      </c>
      <c r="G4" s="4" t="s">
        <v>160</v>
      </c>
      <c r="H4" s="4" t="s">
        <v>133</v>
      </c>
      <c r="I4" s="4" t="s">
        <v>161</v>
      </c>
    </row>
    <row r="5" spans="1:9" ht="72" x14ac:dyDescent="0.25">
      <c r="A5" s="11" t="s">
        <v>1</v>
      </c>
      <c r="B5" s="4" t="s">
        <v>0</v>
      </c>
      <c r="C5" s="4" t="s">
        <v>156</v>
      </c>
      <c r="D5" s="4" t="s">
        <v>157</v>
      </c>
      <c r="E5" s="4" t="s">
        <v>158</v>
      </c>
      <c r="F5" s="4" t="s">
        <v>159</v>
      </c>
      <c r="G5" s="4" t="s">
        <v>160</v>
      </c>
      <c r="H5" s="4" t="s">
        <v>133</v>
      </c>
      <c r="I5" s="4" t="s">
        <v>162</v>
      </c>
    </row>
    <row r="6" spans="1:9" x14ac:dyDescent="0.25">
      <c r="A6" s="4"/>
      <c r="B6" s="4">
        <v>7</v>
      </c>
      <c r="C6" s="4">
        <v>6</v>
      </c>
      <c r="D6" s="4">
        <v>4</v>
      </c>
      <c r="E6" s="4">
        <v>3</v>
      </c>
      <c r="F6" s="4">
        <v>1</v>
      </c>
      <c r="G6" s="4">
        <v>7</v>
      </c>
      <c r="H6" s="4"/>
      <c r="I6" s="1"/>
    </row>
    <row r="7" spans="1:9" ht="24" x14ac:dyDescent="0.25">
      <c r="A7" s="11" t="s">
        <v>2</v>
      </c>
      <c r="B7" s="4" t="s">
        <v>134</v>
      </c>
      <c r="C7" s="4" t="s">
        <v>135</v>
      </c>
      <c r="D7" s="4" t="s">
        <v>136</v>
      </c>
      <c r="E7" s="4" t="s">
        <v>137</v>
      </c>
      <c r="F7" s="4" t="s">
        <v>138</v>
      </c>
      <c r="G7" s="4" t="s">
        <v>139</v>
      </c>
      <c r="H7" s="4"/>
      <c r="I7" s="1"/>
    </row>
    <row r="8" spans="1:9" x14ac:dyDescent="0.25">
      <c r="A8" s="4"/>
      <c r="B8" s="2">
        <v>7</v>
      </c>
      <c r="C8" s="2">
        <v>6</v>
      </c>
      <c r="D8" s="2">
        <v>5</v>
      </c>
      <c r="E8" s="2">
        <v>4</v>
      </c>
      <c r="F8" s="2">
        <v>3</v>
      </c>
      <c r="G8" s="2">
        <v>2</v>
      </c>
      <c r="H8" s="2">
        <v>1</v>
      </c>
      <c r="I8" s="2">
        <v>7</v>
      </c>
    </row>
    <row r="9" spans="1:9" ht="24" x14ac:dyDescent="0.25">
      <c r="A9" s="11" t="s">
        <v>3</v>
      </c>
      <c r="B9" s="5">
        <v>1</v>
      </c>
      <c r="C9" s="4" t="s">
        <v>4</v>
      </c>
      <c r="D9" s="4" t="s">
        <v>5</v>
      </c>
      <c r="E9" s="4" t="s">
        <v>6</v>
      </c>
      <c r="F9" s="4" t="s">
        <v>7</v>
      </c>
      <c r="G9" s="4" t="s">
        <v>8</v>
      </c>
      <c r="H9" s="4" t="s">
        <v>9</v>
      </c>
      <c r="I9" s="4" t="s">
        <v>140</v>
      </c>
    </row>
    <row r="10" spans="1:9" x14ac:dyDescent="0.25">
      <c r="A10" s="1"/>
      <c r="B10" s="1">
        <v>7</v>
      </c>
      <c r="C10" s="1">
        <v>6</v>
      </c>
      <c r="D10" s="1">
        <v>5</v>
      </c>
      <c r="E10" s="1">
        <v>4</v>
      </c>
      <c r="F10" s="1">
        <v>3</v>
      </c>
      <c r="G10" s="1">
        <v>1</v>
      </c>
      <c r="H10" s="1"/>
      <c r="I10" s="1"/>
    </row>
    <row r="11" spans="1:9" ht="36" x14ac:dyDescent="0.25">
      <c r="A11" s="10" t="s">
        <v>10</v>
      </c>
      <c r="B11" s="3" t="s">
        <v>11</v>
      </c>
      <c r="C11" s="3" t="s">
        <v>12</v>
      </c>
      <c r="D11" s="3" t="s">
        <v>13</v>
      </c>
      <c r="E11" s="3" t="s">
        <v>14</v>
      </c>
      <c r="F11" s="3" t="s">
        <v>15</v>
      </c>
      <c r="G11" s="3" t="s">
        <v>16</v>
      </c>
      <c r="H11" s="1"/>
      <c r="I11" s="1"/>
    </row>
    <row r="12" spans="1:9" x14ac:dyDescent="0.25">
      <c r="A12" s="1"/>
      <c r="B12" s="1">
        <v>7</v>
      </c>
      <c r="C12" s="1">
        <v>4</v>
      </c>
      <c r="D12" s="1">
        <v>2</v>
      </c>
      <c r="E12" s="1">
        <v>1</v>
      </c>
      <c r="F12" s="1">
        <v>7</v>
      </c>
      <c r="G12" s="1"/>
      <c r="H12" s="1"/>
      <c r="I12" s="1"/>
    </row>
    <row r="13" spans="1:9" ht="24" x14ac:dyDescent="0.25">
      <c r="A13" s="10" t="s">
        <v>17</v>
      </c>
      <c r="B13" s="6" t="s">
        <v>0</v>
      </c>
      <c r="C13" s="6" t="s">
        <v>18</v>
      </c>
      <c r="D13" s="6" t="s">
        <v>19</v>
      </c>
      <c r="E13" s="6" t="s">
        <v>20</v>
      </c>
      <c r="F13" s="6" t="s">
        <v>21</v>
      </c>
      <c r="G13" s="6"/>
      <c r="H13" s="6"/>
      <c r="I13" s="1"/>
    </row>
    <row r="14" spans="1:9" x14ac:dyDescent="0.25">
      <c r="A14" s="1"/>
      <c r="B14" s="1">
        <v>7</v>
      </c>
      <c r="C14" s="1">
        <v>6</v>
      </c>
      <c r="D14" s="1">
        <v>4</v>
      </c>
      <c r="E14" s="1">
        <v>3</v>
      </c>
      <c r="F14" s="1">
        <v>2</v>
      </c>
      <c r="G14" s="1">
        <v>1</v>
      </c>
      <c r="H14" s="1"/>
      <c r="I14" s="1"/>
    </row>
    <row r="15" spans="1:9" ht="24" x14ac:dyDescent="0.25">
      <c r="A15" s="10" t="s">
        <v>22</v>
      </c>
      <c r="B15" s="3" t="s">
        <v>23</v>
      </c>
      <c r="C15" s="3" t="s">
        <v>24</v>
      </c>
      <c r="D15" s="7" t="s">
        <v>25</v>
      </c>
      <c r="E15" s="7" t="s">
        <v>26</v>
      </c>
      <c r="F15" s="3" t="s">
        <v>27</v>
      </c>
      <c r="G15" s="3" t="s">
        <v>28</v>
      </c>
      <c r="H15" s="1"/>
      <c r="I15" s="1"/>
    </row>
    <row r="16" spans="1:9" x14ac:dyDescent="0.25">
      <c r="A16" s="1"/>
      <c r="B16" s="1">
        <v>7</v>
      </c>
      <c r="C16" s="1">
        <v>5</v>
      </c>
      <c r="D16" s="1">
        <v>3</v>
      </c>
      <c r="E16" s="1">
        <v>0</v>
      </c>
      <c r="F16" s="1">
        <v>7</v>
      </c>
      <c r="G16" s="1"/>
      <c r="H16" s="1"/>
      <c r="I16" s="1"/>
    </row>
    <row r="17" spans="1:9" ht="24" x14ac:dyDescent="0.25">
      <c r="A17" s="10" t="s">
        <v>29</v>
      </c>
      <c r="B17" s="3" t="s">
        <v>30</v>
      </c>
      <c r="C17" s="3" t="s">
        <v>31</v>
      </c>
      <c r="D17" s="3" t="s">
        <v>32</v>
      </c>
      <c r="E17" s="3" t="s">
        <v>0</v>
      </c>
      <c r="F17" s="3" t="s">
        <v>33</v>
      </c>
      <c r="G17" s="3"/>
      <c r="H17" s="3"/>
      <c r="I17" s="1"/>
    </row>
    <row r="18" spans="1:9" x14ac:dyDescent="0.25">
      <c r="A18" s="1"/>
      <c r="B18" s="1">
        <v>7</v>
      </c>
      <c r="C18" s="1">
        <v>5</v>
      </c>
      <c r="D18" s="1">
        <v>3</v>
      </c>
      <c r="E18" s="1">
        <v>0</v>
      </c>
      <c r="F18" s="1">
        <v>7</v>
      </c>
      <c r="G18" s="1"/>
      <c r="H18" s="1"/>
      <c r="I18" s="1"/>
    </row>
    <row r="19" spans="1:9" ht="24" x14ac:dyDescent="0.25">
      <c r="A19" s="11" t="s">
        <v>34</v>
      </c>
      <c r="B19" s="3" t="s">
        <v>30</v>
      </c>
      <c r="C19" s="3" t="s">
        <v>31</v>
      </c>
      <c r="D19" s="3" t="s">
        <v>32</v>
      </c>
      <c r="E19" s="3" t="s">
        <v>0</v>
      </c>
      <c r="F19" s="3" t="s">
        <v>33</v>
      </c>
      <c r="G19" s="4"/>
      <c r="H19" s="1"/>
      <c r="I19" s="1"/>
    </row>
    <row r="20" spans="1:9" x14ac:dyDescent="0.25">
      <c r="A20" s="1"/>
      <c r="B20" s="1">
        <v>7</v>
      </c>
      <c r="C20" s="1">
        <v>0</v>
      </c>
      <c r="D20" s="1">
        <v>4</v>
      </c>
      <c r="E20" s="1"/>
      <c r="F20" s="1"/>
      <c r="G20" s="1"/>
      <c r="H20" s="1"/>
      <c r="I20" s="1"/>
    </row>
    <row r="21" spans="1:9" ht="24" x14ac:dyDescent="0.25">
      <c r="A21" s="11" t="s">
        <v>35</v>
      </c>
      <c r="B21" s="4" t="s">
        <v>36</v>
      </c>
      <c r="C21" s="4" t="s">
        <v>0</v>
      </c>
      <c r="D21" s="4" t="s">
        <v>141</v>
      </c>
      <c r="E21" s="1"/>
      <c r="F21" s="1"/>
      <c r="G21" s="1"/>
      <c r="H21" s="1"/>
      <c r="I21" s="1"/>
    </row>
    <row r="22" spans="1:9" x14ac:dyDescent="0.25">
      <c r="A22" s="1"/>
      <c r="B22" s="1">
        <v>7</v>
      </c>
      <c r="C22" s="1">
        <v>6</v>
      </c>
      <c r="D22" s="1">
        <v>4</v>
      </c>
      <c r="E22" s="1">
        <v>2</v>
      </c>
      <c r="F22" s="1">
        <v>1</v>
      </c>
      <c r="G22" s="1"/>
      <c r="H22" s="1"/>
      <c r="I22" s="1"/>
    </row>
    <row r="23" spans="1:9" x14ac:dyDescent="0.25">
      <c r="A23" s="10" t="s">
        <v>37</v>
      </c>
      <c r="B23" s="8">
        <v>300</v>
      </c>
      <c r="C23" s="3" t="s">
        <v>38</v>
      </c>
      <c r="D23" s="3" t="s">
        <v>39</v>
      </c>
      <c r="E23" s="7" t="s">
        <v>40</v>
      </c>
      <c r="F23" s="7" t="s">
        <v>142</v>
      </c>
      <c r="G23" s="1"/>
      <c r="H23" s="1"/>
      <c r="I23" s="1"/>
    </row>
    <row r="24" spans="1:9" x14ac:dyDescent="0.25">
      <c r="A24" s="1"/>
      <c r="B24" s="1">
        <v>7</v>
      </c>
      <c r="C24" s="1">
        <v>6</v>
      </c>
      <c r="D24" s="1">
        <v>4</v>
      </c>
      <c r="E24" s="1">
        <v>2</v>
      </c>
      <c r="F24" s="1">
        <v>1</v>
      </c>
      <c r="G24" s="1"/>
      <c r="H24" s="1"/>
      <c r="I24" s="1"/>
    </row>
    <row r="25" spans="1:9" ht="36" x14ac:dyDescent="0.25">
      <c r="A25" s="10" t="s">
        <v>41</v>
      </c>
      <c r="B25" s="3" t="s">
        <v>42</v>
      </c>
      <c r="C25" s="3" t="s">
        <v>43</v>
      </c>
      <c r="D25" s="3" t="s">
        <v>44</v>
      </c>
      <c r="E25" s="3" t="s">
        <v>45</v>
      </c>
      <c r="F25" s="7" t="s">
        <v>46</v>
      </c>
      <c r="G25" s="1"/>
      <c r="H25" s="1"/>
      <c r="I25" s="1"/>
    </row>
    <row r="26" spans="1:9" x14ac:dyDescent="0.25">
      <c r="A26" s="1"/>
      <c r="B26" s="1">
        <v>7</v>
      </c>
      <c r="C26" s="1">
        <v>5</v>
      </c>
      <c r="D26" s="1">
        <v>3</v>
      </c>
      <c r="E26" s="1">
        <v>1</v>
      </c>
      <c r="F26" s="1">
        <v>7</v>
      </c>
      <c r="G26" s="1"/>
      <c r="H26" s="1"/>
      <c r="I26" s="1"/>
    </row>
    <row r="27" spans="1:9" ht="36" x14ac:dyDescent="0.25">
      <c r="A27" s="12" t="s">
        <v>143</v>
      </c>
      <c r="B27" s="5" t="s">
        <v>47</v>
      </c>
      <c r="C27" s="5" t="s">
        <v>48</v>
      </c>
      <c r="D27" s="5" t="s">
        <v>49</v>
      </c>
      <c r="E27" s="5" t="s">
        <v>0</v>
      </c>
      <c r="F27" s="5" t="s">
        <v>141</v>
      </c>
      <c r="G27" s="1"/>
      <c r="H27" s="1"/>
      <c r="I27" s="1"/>
    </row>
    <row r="28" spans="1:9" x14ac:dyDescent="0.25">
      <c r="A28" s="1"/>
      <c r="B28" s="1">
        <v>7</v>
      </c>
      <c r="C28" s="1">
        <v>6</v>
      </c>
      <c r="D28" s="1">
        <v>5</v>
      </c>
      <c r="E28" s="1">
        <v>4</v>
      </c>
      <c r="F28" s="1">
        <v>3</v>
      </c>
      <c r="G28" s="1">
        <v>2</v>
      </c>
      <c r="H28" s="1">
        <v>1</v>
      </c>
      <c r="I28" s="1"/>
    </row>
    <row r="29" spans="1:9" ht="132" x14ac:dyDescent="0.25">
      <c r="A29" s="12" t="s">
        <v>50</v>
      </c>
      <c r="B29" s="5" t="s">
        <v>51</v>
      </c>
      <c r="C29" s="5" t="s">
        <v>52</v>
      </c>
      <c r="D29" s="5" t="s">
        <v>53</v>
      </c>
      <c r="E29" s="5" t="s">
        <v>54</v>
      </c>
      <c r="F29" s="5" t="s">
        <v>55</v>
      </c>
      <c r="G29" s="5" t="s">
        <v>56</v>
      </c>
      <c r="H29" s="5" t="s">
        <v>57</v>
      </c>
      <c r="I29" s="1"/>
    </row>
    <row r="30" spans="1:9" x14ac:dyDescent="0.25">
      <c r="A30" s="1"/>
      <c r="B30" s="1">
        <v>7</v>
      </c>
      <c r="C30" s="1">
        <v>3</v>
      </c>
      <c r="D30" s="1">
        <v>2</v>
      </c>
      <c r="E30" s="1">
        <v>1</v>
      </c>
      <c r="F30" s="1"/>
      <c r="G30" s="1"/>
      <c r="H30" s="1"/>
      <c r="I30" s="1"/>
    </row>
    <row r="31" spans="1:9" x14ac:dyDescent="0.25">
      <c r="A31" s="12" t="s">
        <v>58</v>
      </c>
      <c r="B31" s="5" t="s">
        <v>59</v>
      </c>
      <c r="C31" s="5" t="s">
        <v>60</v>
      </c>
      <c r="D31" s="5" t="s">
        <v>61</v>
      </c>
      <c r="E31" s="5" t="s">
        <v>62</v>
      </c>
      <c r="F31" s="5"/>
      <c r="G31" s="5"/>
      <c r="H31" s="1"/>
      <c r="I31" s="1"/>
    </row>
    <row r="32" spans="1:9" x14ac:dyDescent="0.25">
      <c r="A32" s="1"/>
      <c r="B32" s="1">
        <v>7</v>
      </c>
      <c r="C32" s="1">
        <v>6</v>
      </c>
      <c r="D32" s="1">
        <v>4</v>
      </c>
      <c r="E32" s="1">
        <v>2</v>
      </c>
      <c r="F32" s="1">
        <v>1</v>
      </c>
      <c r="G32" s="1">
        <v>7</v>
      </c>
      <c r="H32" s="1"/>
      <c r="I32" s="1"/>
    </row>
    <row r="33" spans="1:9" ht="36" x14ac:dyDescent="0.25">
      <c r="A33" s="12" t="s">
        <v>63</v>
      </c>
      <c r="B33" s="5" t="s">
        <v>64</v>
      </c>
      <c r="C33" s="5" t="s">
        <v>65</v>
      </c>
      <c r="D33" s="5" t="s">
        <v>66</v>
      </c>
      <c r="E33" s="5" t="s">
        <v>67</v>
      </c>
      <c r="F33" s="5" t="s">
        <v>68</v>
      </c>
      <c r="G33" s="5" t="s">
        <v>69</v>
      </c>
      <c r="H33" s="1"/>
      <c r="I33" s="1"/>
    </row>
    <row r="34" spans="1:9" x14ac:dyDescent="0.25">
      <c r="A34" s="1"/>
      <c r="B34" s="1">
        <v>7</v>
      </c>
      <c r="C34" s="1">
        <v>5</v>
      </c>
      <c r="D34" s="1">
        <v>1</v>
      </c>
      <c r="E34" s="1">
        <v>7</v>
      </c>
      <c r="F34" s="1"/>
      <c r="G34" s="1"/>
      <c r="H34" s="1"/>
      <c r="I34" s="1"/>
    </row>
    <row r="35" spans="1:9" ht="24" x14ac:dyDescent="0.25">
      <c r="A35" s="12" t="s">
        <v>70</v>
      </c>
      <c r="B35" s="5" t="s">
        <v>71</v>
      </c>
      <c r="C35" s="5" t="s">
        <v>72</v>
      </c>
      <c r="D35" s="5" t="s">
        <v>0</v>
      </c>
      <c r="E35" s="5" t="s">
        <v>73</v>
      </c>
      <c r="F35" s="5"/>
      <c r="G35" s="1"/>
      <c r="H35" s="1"/>
      <c r="I35" s="1"/>
    </row>
    <row r="36" spans="1:9" x14ac:dyDescent="0.25">
      <c r="A36" s="1"/>
      <c r="B36" s="1">
        <v>7</v>
      </c>
      <c r="C36" s="1">
        <v>6</v>
      </c>
      <c r="D36" s="1">
        <v>5</v>
      </c>
      <c r="E36" s="1">
        <v>4</v>
      </c>
      <c r="F36" s="1">
        <v>3</v>
      </c>
      <c r="G36" s="1">
        <v>1</v>
      </c>
      <c r="H36" s="1"/>
      <c r="I36" s="1"/>
    </row>
    <row r="37" spans="1:9" ht="180" x14ac:dyDescent="0.25">
      <c r="A37" s="10" t="s">
        <v>74</v>
      </c>
      <c r="B37" s="7" t="s">
        <v>75</v>
      </c>
      <c r="C37" s="7" t="s">
        <v>76</v>
      </c>
      <c r="D37" s="7" t="s">
        <v>77</v>
      </c>
      <c r="E37" s="7" t="s">
        <v>78</v>
      </c>
      <c r="F37" s="7" t="s">
        <v>79</v>
      </c>
      <c r="G37" s="7" t="s">
        <v>80</v>
      </c>
      <c r="H37" s="1"/>
      <c r="I37" s="1"/>
    </row>
    <row r="38" spans="1:9" x14ac:dyDescent="0.25">
      <c r="A38" s="1"/>
      <c r="B38" s="1">
        <v>7</v>
      </c>
      <c r="C38" s="1">
        <v>5</v>
      </c>
      <c r="D38" s="1">
        <v>3</v>
      </c>
      <c r="E38" s="1">
        <v>1</v>
      </c>
      <c r="F38" s="1"/>
      <c r="G38" s="1"/>
      <c r="H38" s="1"/>
      <c r="I38" s="1"/>
    </row>
    <row r="39" spans="1:9" ht="48" x14ac:dyDescent="0.25">
      <c r="A39" s="10" t="s">
        <v>81</v>
      </c>
      <c r="B39" s="7" t="s">
        <v>75</v>
      </c>
      <c r="C39" s="7" t="s">
        <v>82</v>
      </c>
      <c r="D39" s="7" t="s">
        <v>83</v>
      </c>
      <c r="E39" s="7" t="s">
        <v>84</v>
      </c>
      <c r="F39" s="7"/>
      <c r="G39" s="7"/>
      <c r="H39" s="1"/>
      <c r="I39" s="1"/>
    </row>
    <row r="40" spans="1:9" x14ac:dyDescent="0.25">
      <c r="A40" s="1"/>
      <c r="B40" s="1">
        <v>7</v>
      </c>
      <c r="C40" s="1">
        <v>6</v>
      </c>
      <c r="D40" s="1">
        <v>5</v>
      </c>
      <c r="E40" s="1">
        <v>4</v>
      </c>
      <c r="F40" s="1">
        <v>3</v>
      </c>
      <c r="G40" s="1">
        <v>2</v>
      </c>
      <c r="H40" s="1">
        <v>1</v>
      </c>
      <c r="I40" s="1"/>
    </row>
    <row r="41" spans="1:9" ht="156" x14ac:dyDescent="0.25">
      <c r="A41" s="10" t="s">
        <v>85</v>
      </c>
      <c r="B41" s="7" t="s">
        <v>86</v>
      </c>
      <c r="C41" s="7" t="s">
        <v>87</v>
      </c>
      <c r="D41" s="7" t="s">
        <v>88</v>
      </c>
      <c r="E41" s="7" t="s">
        <v>89</v>
      </c>
      <c r="F41" s="7" t="s">
        <v>90</v>
      </c>
      <c r="G41" s="7" t="s">
        <v>91</v>
      </c>
      <c r="H41" s="7" t="s">
        <v>92</v>
      </c>
      <c r="I41" s="1"/>
    </row>
    <row r="42" spans="1:9" ht="132" x14ac:dyDescent="0.25">
      <c r="A42" s="10" t="s">
        <v>93</v>
      </c>
      <c r="B42" s="7" t="s">
        <v>75</v>
      </c>
      <c r="C42" s="7" t="s">
        <v>94</v>
      </c>
      <c r="D42" s="7" t="s">
        <v>95</v>
      </c>
      <c r="E42" s="7" t="s">
        <v>96</v>
      </c>
      <c r="F42" s="7" t="s">
        <v>97</v>
      </c>
      <c r="G42" s="7" t="s">
        <v>98</v>
      </c>
      <c r="H42" s="7" t="s">
        <v>99</v>
      </c>
      <c r="I42" s="1"/>
    </row>
    <row r="43" spans="1:9" ht="84" x14ac:dyDescent="0.25">
      <c r="A43" s="10" t="s">
        <v>100</v>
      </c>
      <c r="B43" s="7" t="s">
        <v>86</v>
      </c>
      <c r="C43" s="7" t="s">
        <v>101</v>
      </c>
      <c r="D43" s="7" t="s">
        <v>102</v>
      </c>
      <c r="E43" s="7" t="s">
        <v>103</v>
      </c>
      <c r="F43" s="7" t="s">
        <v>104</v>
      </c>
      <c r="G43" s="7" t="s">
        <v>105</v>
      </c>
      <c r="H43" s="7" t="s">
        <v>106</v>
      </c>
      <c r="I43" s="1"/>
    </row>
    <row r="44" spans="1:9" x14ac:dyDescent="0.25">
      <c r="A44" s="1"/>
      <c r="B44" s="1">
        <v>7</v>
      </c>
      <c r="C44" s="1">
        <v>6</v>
      </c>
      <c r="D44" s="1">
        <v>5</v>
      </c>
      <c r="E44" s="1">
        <v>4</v>
      </c>
      <c r="F44" s="1">
        <v>3</v>
      </c>
      <c r="G44" s="1">
        <v>2</v>
      </c>
      <c r="H44" s="1">
        <v>1</v>
      </c>
      <c r="I44" s="1"/>
    </row>
    <row r="45" spans="1:9" ht="139.5" customHeight="1" x14ac:dyDescent="0.25">
      <c r="A45" s="10" t="s">
        <v>144</v>
      </c>
      <c r="B45" s="7" t="s">
        <v>146</v>
      </c>
      <c r="C45" s="7" t="s">
        <v>147</v>
      </c>
      <c r="D45" s="7" t="s">
        <v>145</v>
      </c>
      <c r="E45" s="7" t="s">
        <v>148</v>
      </c>
      <c r="F45" s="7" t="s">
        <v>107</v>
      </c>
      <c r="G45" s="7" t="s">
        <v>108</v>
      </c>
      <c r="H45" s="7" t="s">
        <v>109</v>
      </c>
      <c r="I45" s="1"/>
    </row>
    <row r="46" spans="1:9" x14ac:dyDescent="0.25">
      <c r="A46" s="1"/>
      <c r="B46" s="1">
        <v>7</v>
      </c>
      <c r="C46" s="1">
        <v>6</v>
      </c>
      <c r="D46" s="1">
        <v>5</v>
      </c>
      <c r="E46" s="1">
        <v>4</v>
      </c>
      <c r="F46" s="1">
        <v>3</v>
      </c>
      <c r="G46" s="1">
        <v>1</v>
      </c>
      <c r="H46" s="1"/>
      <c r="I46" s="1"/>
    </row>
    <row r="47" spans="1:9" ht="144" x14ac:dyDescent="0.25">
      <c r="A47" s="10" t="s">
        <v>110</v>
      </c>
      <c r="B47" s="7" t="s">
        <v>86</v>
      </c>
      <c r="C47" s="7" t="s">
        <v>163</v>
      </c>
      <c r="D47" s="7" t="s">
        <v>164</v>
      </c>
      <c r="E47" s="7" t="s">
        <v>165</v>
      </c>
      <c r="F47" s="7" t="s">
        <v>166</v>
      </c>
      <c r="G47" s="7" t="s">
        <v>167</v>
      </c>
      <c r="H47" s="13"/>
      <c r="I47" s="1"/>
    </row>
    <row r="48" spans="1:9" x14ac:dyDescent="0.25">
      <c r="A48" s="1"/>
      <c r="B48" s="1">
        <v>7</v>
      </c>
      <c r="C48" s="1">
        <v>6</v>
      </c>
      <c r="D48" s="1">
        <v>5</v>
      </c>
      <c r="E48" s="1">
        <v>4</v>
      </c>
      <c r="F48" s="1">
        <v>2</v>
      </c>
      <c r="G48" s="1">
        <v>1</v>
      </c>
      <c r="H48" s="1"/>
      <c r="I48" s="1"/>
    </row>
    <row r="49" spans="1:9" ht="72" x14ac:dyDescent="0.25">
      <c r="A49" s="10" t="s">
        <v>111</v>
      </c>
      <c r="B49" s="7" t="s">
        <v>86</v>
      </c>
      <c r="C49" s="7" t="s">
        <v>149</v>
      </c>
      <c r="D49" s="7" t="s">
        <v>150</v>
      </c>
      <c r="E49" s="7" t="s">
        <v>112</v>
      </c>
      <c r="F49" s="7" t="s">
        <v>113</v>
      </c>
      <c r="G49" s="7" t="s">
        <v>114</v>
      </c>
      <c r="H49" s="1"/>
      <c r="I49" s="1"/>
    </row>
    <row r="50" spans="1:9" x14ac:dyDescent="0.25">
      <c r="A50" s="1"/>
      <c r="B50" s="1">
        <v>7</v>
      </c>
      <c r="C50" s="1">
        <v>6</v>
      </c>
      <c r="D50" s="1">
        <v>4</v>
      </c>
      <c r="E50" s="1">
        <v>3</v>
      </c>
      <c r="F50" s="1">
        <v>2</v>
      </c>
      <c r="G50" s="1">
        <v>1</v>
      </c>
      <c r="H50" s="1"/>
      <c r="I50" s="1"/>
    </row>
    <row r="51" spans="1:9" ht="120" x14ac:dyDescent="0.25">
      <c r="A51" s="10" t="s">
        <v>115</v>
      </c>
      <c r="B51" s="7" t="s">
        <v>116</v>
      </c>
      <c r="C51" s="7" t="s">
        <v>117</v>
      </c>
      <c r="D51" s="7" t="s">
        <v>152</v>
      </c>
      <c r="E51" s="7" t="s">
        <v>151</v>
      </c>
      <c r="F51" s="7" t="s">
        <v>118</v>
      </c>
      <c r="G51" s="7" t="s">
        <v>119</v>
      </c>
      <c r="H51" s="1"/>
      <c r="I51" s="1"/>
    </row>
    <row r="52" spans="1:9" x14ac:dyDescent="0.25">
      <c r="A52" s="1"/>
      <c r="B52" s="1">
        <v>7</v>
      </c>
      <c r="C52" s="1">
        <v>6</v>
      </c>
      <c r="D52" s="1">
        <v>5</v>
      </c>
      <c r="E52" s="1">
        <v>4</v>
      </c>
      <c r="F52" s="1">
        <v>3</v>
      </c>
      <c r="G52" s="1">
        <v>2</v>
      </c>
      <c r="H52" s="1">
        <v>1</v>
      </c>
      <c r="I52" s="1"/>
    </row>
    <row r="53" spans="1:9" ht="238.5" customHeight="1" x14ac:dyDescent="0.25">
      <c r="A53" s="10" t="s">
        <v>120</v>
      </c>
      <c r="B53" s="7" t="s">
        <v>121</v>
      </c>
      <c r="C53" s="7" t="s">
        <v>122</v>
      </c>
      <c r="D53" s="7" t="s">
        <v>153</v>
      </c>
      <c r="E53" s="7" t="s">
        <v>154</v>
      </c>
      <c r="F53" s="7" t="s">
        <v>123</v>
      </c>
      <c r="G53" s="7" t="s">
        <v>124</v>
      </c>
      <c r="H53" s="7" t="s">
        <v>155</v>
      </c>
      <c r="I53" s="1"/>
    </row>
    <row r="54" spans="1:9" x14ac:dyDescent="0.25">
      <c r="A54" s="1"/>
      <c r="B54" s="1">
        <v>7</v>
      </c>
      <c r="C54" s="1">
        <v>4</v>
      </c>
      <c r="D54" s="1">
        <v>1</v>
      </c>
      <c r="E54" s="1"/>
      <c r="F54" s="1"/>
      <c r="G54" s="1"/>
      <c r="H54" s="1"/>
      <c r="I54" s="1"/>
    </row>
    <row r="55" spans="1:9" x14ac:dyDescent="0.25">
      <c r="A55" s="12" t="s">
        <v>125</v>
      </c>
      <c r="B55" s="5" t="s">
        <v>47</v>
      </c>
      <c r="C55" s="5" t="s">
        <v>126</v>
      </c>
      <c r="D55" s="5" t="s">
        <v>0</v>
      </c>
      <c r="E55" s="9"/>
      <c r="F55" s="1"/>
      <c r="G55" s="1"/>
      <c r="H55" s="1"/>
      <c r="I55" s="1"/>
    </row>
  </sheetData>
  <pageMargins left="0.7" right="0.7" top="0.75" bottom="0.75" header="0.3" footer="0.3"/>
  <pageSetup scale="29" orientation="portrait" r:id="rId1"/>
  <headerFooter>
    <oddFooter>&amp;LForm SCMP 7.4 (d)&amp;CNeg Plan Agreement Scorecard Calculator&amp;RRevision A
Effective Date 09/1/2022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Negotiation Plan </vt:lpstr>
      <vt:lpstr>Scorecard</vt:lpstr>
      <vt:lpstr>Scoring 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Wester, Matthew C.</dc:creator>
  <cp:lastModifiedBy>Shires, Mark W.</cp:lastModifiedBy>
  <cp:lastPrinted>2022-05-18T19:56:50Z</cp:lastPrinted>
  <dcterms:created xsi:type="dcterms:W3CDTF">2022-01-20T17:57:27Z</dcterms:created>
  <dcterms:modified xsi:type="dcterms:W3CDTF">2022-08-22T19:44:51Z</dcterms:modified>
</cp:coreProperties>
</file>